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83" activeTab="0"/>
  </bookViews>
  <sheets>
    <sheet name="pag. 1" sheetId="1" r:id="rId1"/>
    <sheet name="pag. 2" sheetId="2" r:id="rId2"/>
    <sheet name="pag. 3" sheetId="3" r:id="rId3"/>
    <sheet name="pag. 4" sheetId="4" r:id="rId4"/>
    <sheet name="pag. 5" sheetId="5" r:id="rId5"/>
    <sheet name="pag. 6" sheetId="6" r:id="rId6"/>
    <sheet name="pag. 7" sheetId="7" r:id="rId7"/>
  </sheets>
  <definedNames/>
  <calcPr fullCalcOnLoad="1"/>
</workbook>
</file>

<file path=xl/comments5.xml><?xml version="1.0" encoding="utf-8"?>
<comments xmlns="http://schemas.openxmlformats.org/spreadsheetml/2006/main">
  <authors>
    <author/>
  </authors>
  <commentList>
    <comment ref="D13" authorId="0">
      <text>
        <r>
          <rPr>
            <b/>
            <sz val="9"/>
            <color indexed="8"/>
            <rFont val="Tahoma"/>
            <family val="2"/>
          </rPr>
          <t xml:space="preserve">Luca Dapote:
</t>
        </r>
        <r>
          <rPr>
            <sz val="9"/>
            <color indexed="8"/>
            <rFont val="Tahoma"/>
            <family val="2"/>
          </rPr>
          <t>manutenzione programmata ogni 800 ore</t>
        </r>
      </text>
    </comment>
    <comment ref="K14" authorId="0">
      <text>
        <r>
          <rPr>
            <b/>
            <sz val="9"/>
            <color indexed="8"/>
            <rFont val="Tahoma"/>
            <family val="2"/>
          </rPr>
          <t xml:space="preserve">Luca Dapote:
</t>
        </r>
        <r>
          <rPr>
            <sz val="9"/>
            <color indexed="8"/>
            <rFont val="Tahoma"/>
            <family val="2"/>
          </rPr>
          <t>di cui 1 ferma da 240 ore</t>
        </r>
      </text>
    </comment>
  </commentList>
</comments>
</file>

<file path=xl/sharedStrings.xml><?xml version="1.0" encoding="utf-8"?>
<sst xmlns="http://schemas.openxmlformats.org/spreadsheetml/2006/main" count="266" uniqueCount="203">
  <si>
    <t>Progetto Biomasse - schede tecniche per la raccolta dati</t>
  </si>
  <si>
    <t>TIPOLOGIA DI IMPIANTO</t>
  </si>
  <si>
    <t>BIOGAS</t>
  </si>
  <si>
    <t>Digestore anaerobico [1] :</t>
  </si>
  <si>
    <t>Digestore ananerobico mesofilo con stadio di post - digestore</t>
  </si>
  <si>
    <t>Denominazione impianto [2] :</t>
  </si>
  <si>
    <t>ZAMBERLAN</t>
  </si>
  <si>
    <t>Anno di realizzazione [3] :</t>
  </si>
  <si>
    <t>PROFILO DELL'AZIENDA AGRICOLA</t>
  </si>
  <si>
    <t>Nome Impresa Agricola  [4] :</t>
  </si>
  <si>
    <t>ZAMBERLAN FRATELLI SOC.AGRICOLA SEMPLICE S.S.</t>
  </si>
  <si>
    <t>Regime Fiscale [5]:</t>
  </si>
  <si>
    <t>Regime IVA [5]:</t>
  </si>
  <si>
    <t>Sede:</t>
  </si>
  <si>
    <t>Via:</t>
  </si>
  <si>
    <t>via All'Acqua</t>
  </si>
  <si>
    <t>n.</t>
  </si>
  <si>
    <t>25/A</t>
  </si>
  <si>
    <t>Comune</t>
  </si>
  <si>
    <t>ISOLA VICENTINA</t>
  </si>
  <si>
    <t>( VI )</t>
  </si>
  <si>
    <t xml:space="preserve">Recapiti : </t>
  </si>
  <si>
    <t>tel:</t>
  </si>
  <si>
    <t>0444 975104</t>
  </si>
  <si>
    <t>sito internet:</t>
  </si>
  <si>
    <t xml:space="preserve">Superficie agricola aziendale: [6] </t>
  </si>
  <si>
    <t>ha 119,87</t>
  </si>
  <si>
    <t>[1] specificare la tipologia tecnologica dell'impianto. Es. Specificare se si tratta di digestori ad uno o più stadi e se termofili, mesofili o altro.</t>
  </si>
  <si>
    <t xml:space="preserve">[2] Indicare la denominazione dell'impianto in base alla qualifica IAFR ottenuta dal GSE.                                                                                                                          </t>
  </si>
  <si>
    <t>[3] Inserire l'anno di entrata in esercizio commerciale dell'impianto.</t>
  </si>
  <si>
    <t>[4] Inserire la denominazione dell'impresa agricola registarta presso la C.C.I.A.</t>
  </si>
  <si>
    <t xml:space="preserve"> [5] Specificare brevemente il regime reddituale ( tassazione catastale o reddito d'impresa ) e il regime IVA ( regime IVA speciale agrario o ordinario )  derivante dall'attività connessa di impresa agricola per la produzione energetica </t>
  </si>
  <si>
    <t xml:space="preserve">[6]  inserire il numeto totale di ettari di proprietà o in disponibilità dell'azienda agricola
</t>
  </si>
  <si>
    <t>CARATTERISTICHE IMPIANTO</t>
  </si>
  <si>
    <t>Impianto di cogenerazione</t>
  </si>
  <si>
    <t xml:space="preserve">Potenza elettrica nominale [7] : </t>
  </si>
  <si>
    <t>kWe</t>
  </si>
  <si>
    <t xml:space="preserve">Potenza termica recuperabile [8] : </t>
  </si>
  <si>
    <t>kWt</t>
  </si>
  <si>
    <t>Produzione elettrica  per trimestri [9]</t>
  </si>
  <si>
    <t>Gen-Mar</t>
  </si>
  <si>
    <t>kWhe</t>
  </si>
  <si>
    <t xml:space="preserve">Apr-Giu </t>
  </si>
  <si>
    <t xml:space="preserve">Lug-Set </t>
  </si>
  <si>
    <t>tot kWh</t>
  </si>
  <si>
    <t>ore eq. Stimate</t>
  </si>
  <si>
    <t>ore eq. Reali</t>
  </si>
  <si>
    <t>potenza media</t>
  </si>
  <si>
    <t>Tot. ore fermo</t>
  </si>
  <si>
    <t xml:space="preserve">Ott-Dic </t>
  </si>
  <si>
    <t xml:space="preserve">Autoconsumo impianto [10] : </t>
  </si>
  <si>
    <t xml:space="preserve">Destinazione dell'energia elettrica [11] : </t>
  </si>
  <si>
    <t>parziale autoconsumo aziendale per l'alimentazione dei carichi elettrici dell'impianto; parziale autoconsumo aziendale per l'alimentazione dei carichi elettrici dei processi produttivi aziendali. Cessione con meccanismo di T.O.</t>
  </si>
  <si>
    <t>kWht</t>
  </si>
  <si>
    <t>kWht RECUPERO</t>
  </si>
  <si>
    <t>DIGESTORE</t>
  </si>
  <si>
    <t>AZIENDA</t>
  </si>
  <si>
    <t xml:space="preserve">Destinazione energia termica e percentuale di recupero su base annuale [12] : </t>
  </si>
  <si>
    <t>riscaldamento e produzione acqua calda sanitaria abitazioni  dell'azienda agricola, preparazione acqua uso tecnico (lavaggi, preparazione pasti). Recupero termico 42%</t>
  </si>
  <si>
    <t>[7]  inserire la POTENZA ATTIVA NOMINALE elettrica in kWe. Il dato è indicato sulle targhe degli alternatori ( generatori ) e si ricava moltiplicando la POTENZA APPARENTE NOMINALE espressa in KVA per il  FATTORE DI POTENZA  COS φ , indicato in targa.</t>
  </si>
  <si>
    <t xml:space="preserve">[8] Inserire la POTENZA TERMICA EFFICIENTE NETTA in  kW indicata dalla casa costruttrice </t>
  </si>
  <si>
    <t xml:space="preserve">[9] Scrivere la produzione per ogni trimestre   dell'anno solare precedente                                                                                                                                                                                                           </t>
  </si>
  <si>
    <t>[10]  inserire la % di autoconsumo di energia elettrica dei servizi ausiliari d'impianto nei casi in cui questi sono alimentati dall'impianto stesso, incluse le perdite di trasformazione e di linea.</t>
  </si>
  <si>
    <t>[11] Specificare brevemente la destinazione della produzione di energia elettrica. Es. parziale autoconsumo aziendale per l'alimentazione dei carichi elettrici dell'impianto; parziale autoconsumo aziendale per l'alimentazione dei carichi elettrici dei processi produttivi aziendali; parziale vendita al GSE con meccanismo del RID; cessione totale con meccanismo della T.O.; ec...</t>
  </si>
  <si>
    <t xml:space="preserve"> [12] Specificare brevemente l'utilizzo di energia termica e se destinata ad edifici indicare i mc riscaldati</t>
  </si>
  <si>
    <t>CARATTERISTICHE DELLA FILIERA</t>
  </si>
  <si>
    <t>Materia prima utilizzata [13]</t>
  </si>
  <si>
    <t>Tipologia Aziendale</t>
  </si>
  <si>
    <t>Extra aziendale</t>
  </si>
  <si>
    <t>tot biomassa</t>
  </si>
  <si>
    <t>Resa biogas</t>
  </si>
  <si>
    <r>
      <t xml:space="preserve"> CH</t>
    </r>
    <r>
      <rPr>
        <sz val="8"/>
        <color indexed="8"/>
        <rFont val="Calibri"/>
        <family val="2"/>
      </rPr>
      <t>4</t>
    </r>
  </si>
  <si>
    <t>coltivazioni aziendali 2014</t>
  </si>
  <si>
    <t>Colture Dedicate</t>
  </si>
  <si>
    <t>ha</t>
  </si>
  <si>
    <t>t tal quale</t>
  </si>
  <si>
    <t>resa   t/ha</t>
  </si>
  <si>
    <r>
      <t>Nm</t>
    </r>
    <r>
      <rPr>
        <vertAlign val="superscript"/>
        <sz val="11"/>
        <color indexed="8"/>
        <rFont val="Calibri"/>
        <family val="2"/>
      </rPr>
      <t>3</t>
    </r>
    <r>
      <rPr>
        <sz val="11"/>
        <color indexed="8"/>
        <rFont val="Calibri"/>
        <family val="2"/>
      </rPr>
      <t>/t tal quale</t>
    </r>
  </si>
  <si>
    <t>%</t>
  </si>
  <si>
    <t>mais (insilato e pastone)</t>
  </si>
  <si>
    <t xml:space="preserve">mais </t>
  </si>
  <si>
    <t>I° raccolto</t>
  </si>
  <si>
    <t>COLTURE</t>
  </si>
  <si>
    <t>SUPERFICIE Ha.</t>
  </si>
  <si>
    <t>II° raccolto</t>
  </si>
  <si>
    <t>Erba media Efa</t>
  </si>
  <si>
    <t>Bosco</t>
  </si>
  <si>
    <t>Effluenti Zootecnici</t>
  </si>
  <si>
    <t>n. capi [14]</t>
  </si>
  <si>
    <t>resa t/n</t>
  </si>
  <si>
    <t>Mais</t>
  </si>
  <si>
    <t>bovini (liquame letame)</t>
  </si>
  <si>
    <t>6,5-4,5</t>
  </si>
  <si>
    <t>liquame</t>
  </si>
  <si>
    <t>m3/gg</t>
  </si>
  <si>
    <t>Nm3/t</t>
  </si>
  <si>
    <t>Segala</t>
  </si>
  <si>
    <t>suini</t>
  </si>
  <si>
    <t>letame</t>
  </si>
  <si>
    <t>Prato</t>
  </si>
  <si>
    <t>avicoli</t>
  </si>
  <si>
    <t>Erbaio graminacee</t>
  </si>
  <si>
    <t>altro (specificare)</t>
  </si>
  <si>
    <t>Colza</t>
  </si>
  <si>
    <t>Sottoprodotti</t>
  </si>
  <si>
    <t>Incolto</t>
  </si>
  <si>
    <t>Mais II° raccolto</t>
  </si>
  <si>
    <t>Fabbricati</t>
  </si>
  <si>
    <t>Tare</t>
  </si>
  <si>
    <t>[13] La resa  e la biomassa totale vengono calcolati automaticamente dal foglio di calcolo</t>
  </si>
  <si>
    <t>[14] Consistenza media annua di capi</t>
  </si>
  <si>
    <t>CARATTERISTICHE COSTRUTTIVE DELL'IMPIANTO</t>
  </si>
  <si>
    <t>Descrizione</t>
  </si>
  <si>
    <t xml:space="preserve">Sistema di stoccaggio </t>
  </si>
  <si>
    <t>Sistema di alimentazione dell'impianto  [15]:</t>
  </si>
  <si>
    <t>Sistema di pretrattamento ingestato [16]: vasca di premiscela dotata di agitatori a pale azionati elettricamente</t>
  </si>
  <si>
    <t>Caratteristiche dei digestori  [17]: digestore primario mt 18X7 capacità:1500 mc - digestore secondario mt 7x6 capacità 180 mc - temperatura 42 gradi C - pluristadio</t>
  </si>
  <si>
    <t>Dimensionamento delle vasche  [18]:  vasca circolare seminterrata, diametro 32 m, profondità 6 m</t>
  </si>
  <si>
    <t xml:space="preserve">Sistema di desolforazione del biogas desolforazione mediante iniezione d'ossigeno e filtrazione con filtro a sassi                                                                                                                                                                                            </t>
  </si>
  <si>
    <t xml:space="preserve">Sistema di produzione di energia elettrica  [19]:         </t>
  </si>
  <si>
    <t>Sistema di produzione di energia termica e/o recupero di calore dall'impianto di cogenerazione [20]: recupero termico tramite scambiatore a piastre (circuito acqua motore) e scambiatore a fascio tubiero (circuito gas di scarico).</t>
  </si>
  <si>
    <t>Rete di teleriscaldamento/raffrescamento [21]:  rete di teleriscaldamentoaziendale utilizzata da n° 5 utenze: riscaldamento e acqua calda sanitaria per n°3 abitazioni, prerazione acqua per uso tecnico in stalla (lavaggi, preparazione pasti)</t>
  </si>
  <si>
    <t>Dimensionamento delle vasche di lagunaggio e tempo di permanenza: vasche di lagunaggio non presenti</t>
  </si>
  <si>
    <t>Sistemi innovativi per l'ottimizzazione dell'uso del digestato [22]: botte marca Bossini spandiliquame</t>
  </si>
  <si>
    <t>[15] Per continuo si intende a coclee e per discontinuo si  intende mediante macchine agricole</t>
  </si>
  <si>
    <t>[16] Se si specificarne la tipologia</t>
  </si>
  <si>
    <t>[17]Specificare le dimensioni dei digestori, se mono o pluri-stadio, a che temperatura lavorano i batteri, che tipo di pale per la movimentazione dell'ingestato sono impiegate, in che numero e il tempo di ritenzione dell'ingestato.</t>
  </si>
  <si>
    <t>[18]Specificare le misure delle vasche di stoccaggio della parte liquida del digestato.</t>
  </si>
  <si>
    <t>[19]Specificare tipologia di motori.</t>
  </si>
  <si>
    <t xml:space="preserve"> [20] Breve descrizione del numero e tipologia degli scambiatori di calore</t>
  </si>
  <si>
    <t>[21]Specificare i destinatari dell'intervento e la lunghezza della rete.</t>
  </si>
  <si>
    <t>[22]Descrive se sono in funzione innovazioni tecnologiche non ordinarie  per la gestione dl digestato</t>
  </si>
  <si>
    <t>CARATTERISTICHE DI GESTIONE</t>
  </si>
  <si>
    <t>Gestione del fondo</t>
  </si>
  <si>
    <t>ha in zona vulnerabile       (-170 kg N/ha)</t>
  </si>
  <si>
    <t>superficie a colture dedicate di proprietà</t>
  </si>
  <si>
    <t>superficie a colture dedicate in affitto</t>
  </si>
  <si>
    <t>tot superficie di proprietà o in conduzione</t>
  </si>
  <si>
    <t>tot ha</t>
  </si>
  <si>
    <t>Gestione allevamento   [23]</t>
  </si>
  <si>
    <t>n. capi</t>
  </si>
  <si>
    <t>bovini</t>
  </si>
  <si>
    <t>Gestione impianto</t>
  </si>
  <si>
    <t xml:space="preserve">Costo servizio manutenzione  </t>
  </si>
  <si>
    <t>€/anno</t>
  </si>
  <si>
    <t>Numero di fermi ordinari</t>
  </si>
  <si>
    <t>totale ore/anno</t>
  </si>
  <si>
    <t xml:space="preserve">Numero di fermi straordinari </t>
  </si>
  <si>
    <t>Trattamento digestato per l'abbattimento dei nitrati</t>
  </si>
  <si>
    <t>tipologia</t>
  </si>
  <si>
    <t>% riduzione Azoto</t>
  </si>
  <si>
    <t>meccanica</t>
  </si>
  <si>
    <t>chimico-fisica</t>
  </si>
  <si>
    <t>biologica</t>
  </si>
  <si>
    <t>Gestione del digestato</t>
  </si>
  <si>
    <t>Descrizione sistema di gestione del digestato [24]:</t>
  </si>
  <si>
    <t>tot digestato prodotto</t>
  </si>
  <si>
    <t>t/anno</t>
  </si>
  <si>
    <t>reimpiego aziendale</t>
  </si>
  <si>
    <t>parte liquida</t>
  </si>
  <si>
    <t>parte solida</t>
  </si>
  <si>
    <t>conferimento esterno</t>
  </si>
  <si>
    <t>% Energia autoconsumata</t>
  </si>
  <si>
    <t>autoconsumi esercizio impianto [10]</t>
  </si>
  <si>
    <t>autoconsumi aziendali</t>
  </si>
  <si>
    <t>energia termica per digestore</t>
  </si>
  <si>
    <t>energia termica per usi aziendali</t>
  </si>
  <si>
    <t>[23] Il numero di capi viene preso automaticamente dal campo numerato 14 (pag. 3)</t>
  </si>
  <si>
    <t>[24] Descrivere se e in che maniera viene separata la parte solida da quella liquida e la loro destinazione.</t>
  </si>
  <si>
    <t>ANALISI COSTI BENEFICI</t>
  </si>
  <si>
    <t>Costo dell'impianto</t>
  </si>
  <si>
    <t>Tot. €/anno</t>
  </si>
  <si>
    <t>Costi di esercizio [25]</t>
  </si>
  <si>
    <t>costi lubrificanti e pezzi di ricambio</t>
  </si>
  <si>
    <t>mais</t>
  </si>
  <si>
    <t>TOT</t>
  </si>
  <si>
    <t>Costi materia prima</t>
  </si>
  <si>
    <t>Costo consumi elettrici ausiliari</t>
  </si>
  <si>
    <t>€/ton</t>
  </si>
  <si>
    <t>Costo polizza assicurativa</t>
  </si>
  <si>
    <t>Costi gestione servizio vendita energia, CV e/o amministrativi [26]:</t>
  </si>
  <si>
    <t>Costo personale/manodopera</t>
  </si>
  <si>
    <t>Importo e tipologia di finanziamento [27]:</t>
  </si>
  <si>
    <t>€</t>
  </si>
  <si>
    <t>Tempo di rientro dell'investimento</t>
  </si>
  <si>
    <t>anni</t>
  </si>
  <si>
    <t>QUADRO NORMATIVO</t>
  </si>
  <si>
    <t>Autorizzazioni ottenute per  costruire ed avviare l'impianto [28]:</t>
  </si>
  <si>
    <t>Pratica edilizia presso Comune, qualifica IAFR e pratica TO presso GSE, Pratica Vigili del Fuoco, Pratica connessione alla rete elettrica MT presso ENEL</t>
  </si>
  <si>
    <t>Autorizzazioni ottenute per l'impiego di sottoprodotti/rifiuti</t>
  </si>
  <si>
    <t>Comunicazione spargimento effluenti zootecnici</t>
  </si>
  <si>
    <t>[25] Inserire il dettaglio delle principali voci di costo per l'esercizio dell'impianto.</t>
  </si>
  <si>
    <t>[26] Indicare i costi per i servizi di consulenza offerti da società specializzate per i servizi amministrativi (GSE, AEEG, AE, ecc.).</t>
  </si>
  <si>
    <t>[27] Specificare la natura del contributo pubblico</t>
  </si>
  <si>
    <t>[28]Breve descrizione dei processi burocratici più importanti.</t>
  </si>
  <si>
    <t>NOTE TECNICHE PIANO DI MONITORAGGIO</t>
  </si>
  <si>
    <t>Descrizione [29]</t>
  </si>
  <si>
    <t>Il monitoraggio avviente tramite sistema di supervisione via computer collegato al PLC generale dell'impianto. Oltre a restituire lo stato di funzionamento delle varie apparecchiature il sistema prevede la visualizzazione degli allarmi e la registrazione dei principali parametri di funzionamento. Tra i parametri principali: produzione eletrica, potenza motore, frequenza e tensione dell'energia generata, conteggi relativi a energia prodotta, autoconsumi, temperature fluidi termovettori. Vengono inpoltre svolte in occasione di ogni tagliando al motore (450 ore circa) analisi chimiche sull'olio lubrificante. Periodicamente (circa 15 giorni) una società specializzata nella biologia dei processi anaerobici preleva e analizza campioni di digestato e biogas. i risultati delle ananlisi permettono di correggere ed ottimizare il funzionamento dell'impianto</t>
  </si>
  <si>
    <t>PROGRAMMA DI DIVULGAZIONE</t>
  </si>
  <si>
    <t>Descrizione [30]</t>
  </si>
  <si>
    <t xml:space="preserve">L'azienda in data  30 aprile ha organizzato una VISITA tecnica divulgativa dell'impianto.VEDI ALLEGATO-RELAZIONE TECNICA DESCRITTIVA                               
</t>
  </si>
  <si>
    <t xml:space="preserve">[29] Dettagliare il piano di monitoraggio attivato conformemente a quanto presentato con la domanda di finanziamento. Descrivere le azioni e attività svolte, con una breve descrizione dei risultati ottenuti. In caso di modifiche ed adeguamenti del PIANO DI MONITORAGGIO motivare con una nota tecnica descrittiva (da allegare) le ragioni </t>
  </si>
  <si>
    <t>[30] Dettagliare il piano di divulgazione. Allegare una relazione tecnica descrittiva delle attività e risultati ottenuti utilizzando il FORMAT PER LE VISITE allegato.</t>
  </si>
</sst>
</file>

<file path=xl/styles.xml><?xml version="1.0" encoding="utf-8"?>
<styleSheet xmlns="http://schemas.openxmlformats.org/spreadsheetml/2006/main">
  <numFmts count="10">
    <numFmt numFmtId="164" formatCode="GENERAL"/>
    <numFmt numFmtId="165" formatCode="#,##0"/>
    <numFmt numFmtId="166" formatCode="_-&quot;€ &quot;* #,##0.00_-;&quot;-€ &quot;* #,##0.00_-;_-&quot;€ &quot;* \-??_-;_-@_-"/>
    <numFmt numFmtId="167" formatCode="_-* #,##0.00_-;\-* #,##0.00_-;_-* \-??_-;_-@_-"/>
    <numFmt numFmtId="168" formatCode="_-* #,##0_-;\-* #,##0_-;_-* \-??_-;_-@_-"/>
    <numFmt numFmtId="169" formatCode="#,##0.00"/>
    <numFmt numFmtId="170" formatCode="0"/>
    <numFmt numFmtId="171" formatCode="0%"/>
    <numFmt numFmtId="172" formatCode="0.00"/>
    <numFmt numFmtId="173" formatCode="_-&quot;€ &quot;* #,##0_-;&quot;-€ &quot;* #,##0_-;_-&quot;€ &quot;* \-??_-;_-@_-"/>
  </numFmts>
  <fonts count="26">
    <font>
      <sz val="11"/>
      <color indexed="8"/>
      <name val="Calibri"/>
      <family val="2"/>
    </font>
    <font>
      <sz val="10"/>
      <name val="Arial"/>
      <family val="0"/>
    </font>
    <font>
      <sz val="12"/>
      <name val="宋体"/>
      <family val="0"/>
    </font>
    <font>
      <sz val="24"/>
      <color indexed="9"/>
      <name val="Calibri"/>
      <family val="2"/>
    </font>
    <font>
      <b/>
      <sz val="11"/>
      <color indexed="8"/>
      <name val="Calibri"/>
      <family val="2"/>
    </font>
    <font>
      <b/>
      <sz val="14"/>
      <color indexed="8"/>
      <name val="Calibri"/>
      <family val="2"/>
    </font>
    <font>
      <sz val="12"/>
      <name val="Calibri"/>
      <family val="2"/>
    </font>
    <font>
      <sz val="8"/>
      <name val="Tahoma"/>
      <family val="0"/>
    </font>
    <font>
      <sz val="11"/>
      <color indexed="22"/>
      <name val="Calibri"/>
      <family val="2"/>
    </font>
    <font>
      <b/>
      <sz val="11"/>
      <color indexed="22"/>
      <name val="Calibri"/>
      <family val="2"/>
    </font>
    <font>
      <sz val="8"/>
      <color indexed="8"/>
      <name val="Calibri"/>
      <family val="2"/>
    </font>
    <font>
      <vertAlign val="superscript"/>
      <sz val="11"/>
      <color indexed="8"/>
      <name val="Calibri"/>
      <family val="2"/>
    </font>
    <font>
      <sz val="12"/>
      <color indexed="8"/>
      <name val="Times New Roman"/>
      <family val="1"/>
    </font>
    <font>
      <sz val="11"/>
      <name val="Calibri"/>
      <family val="2"/>
    </font>
    <font>
      <b/>
      <sz val="12"/>
      <color indexed="8"/>
      <name val="Times New Roman"/>
      <family val="1"/>
    </font>
    <font>
      <sz val="10"/>
      <color indexed="8"/>
      <name val="Calibri"/>
      <family val="2"/>
    </font>
    <font>
      <sz val="10"/>
      <name val="Calibri"/>
      <family val="2"/>
    </font>
    <font>
      <sz val="8"/>
      <color indexed="8"/>
      <name val="Tahoma"/>
      <family val="0"/>
    </font>
    <font>
      <b/>
      <u val="single"/>
      <sz val="11"/>
      <color indexed="8"/>
      <name val="Calibri"/>
      <family val="2"/>
    </font>
    <font>
      <i/>
      <u val="single"/>
      <sz val="11"/>
      <color indexed="8"/>
      <name val="Calibri"/>
      <family val="2"/>
    </font>
    <font>
      <sz val="11"/>
      <color indexed="10"/>
      <name val="Calibri"/>
      <family val="2"/>
    </font>
    <font>
      <b/>
      <i/>
      <u val="single"/>
      <sz val="11"/>
      <color indexed="8"/>
      <name val="Calibri"/>
      <family val="2"/>
    </font>
    <font>
      <b/>
      <sz val="9"/>
      <color indexed="8"/>
      <name val="Tahoma"/>
      <family val="2"/>
    </font>
    <font>
      <sz val="9"/>
      <color indexed="8"/>
      <name val="Tahoma"/>
      <family val="2"/>
    </font>
    <font>
      <sz val="11"/>
      <color indexed="9"/>
      <name val="Calibri"/>
      <family val="2"/>
    </font>
    <font>
      <b/>
      <sz val="8"/>
      <name val="Calibri"/>
      <family val="2"/>
    </font>
  </fonts>
  <fills count="10">
    <fill>
      <patternFill/>
    </fill>
    <fill>
      <patternFill patternType="gray125"/>
    </fill>
    <fill>
      <patternFill patternType="solid">
        <fgColor indexed="9"/>
        <bgColor indexed="64"/>
      </patternFill>
    </fill>
    <fill>
      <patternFill patternType="solid">
        <fgColor indexed="17"/>
        <bgColor indexed="64"/>
      </patternFill>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s>
  <borders count="48">
    <border>
      <left/>
      <right/>
      <top/>
      <bottom/>
      <diagonal/>
    </border>
    <border>
      <left style="medium">
        <color indexed="8"/>
      </left>
      <right>
        <color indexed="63"/>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style="medium">
        <color indexed="8"/>
      </right>
      <top style="medium">
        <color indexed="8"/>
      </top>
      <bottom>
        <color indexed="63"/>
      </bottom>
    </border>
    <border>
      <left style="thin">
        <color indexed="8"/>
      </left>
      <right>
        <color indexed="63"/>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color indexed="63"/>
      </bottom>
    </border>
    <border>
      <left>
        <color indexed="63"/>
      </left>
      <right>
        <color indexed="63"/>
      </right>
      <top style="medium">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medium">
        <color indexed="8"/>
      </right>
      <top>
        <color indexed="63"/>
      </top>
      <bottom>
        <color indexed="63"/>
      </bottom>
    </border>
    <border>
      <left style="medium">
        <color indexed="8"/>
      </left>
      <right style="medium">
        <color indexed="8"/>
      </right>
      <top style="thin">
        <color indexed="8"/>
      </top>
      <bottom style="thin">
        <color indexed="8"/>
      </bottom>
    </border>
    <border>
      <left>
        <color indexed="63"/>
      </left>
      <right>
        <color indexed="63"/>
      </right>
      <top style="medium">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medium">
        <color indexed="8"/>
      </left>
      <right style="thin">
        <color indexed="8"/>
      </right>
      <top>
        <color indexed="63"/>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color indexed="63"/>
      </left>
      <right style="medium">
        <color indexed="8"/>
      </right>
      <top style="medium">
        <color indexed="8"/>
      </top>
      <bottom style="thin">
        <color indexed="8"/>
      </bottom>
    </border>
  </borders>
  <cellStyleXfs count="24">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ill="0" applyBorder="0" applyAlignment="0" applyProtection="0"/>
    <xf numFmtId="41" fontId="1" fillId="0" borderId="0" applyFill="0" applyBorder="0" applyAlignment="0" applyProtection="0"/>
    <xf numFmtId="166" fontId="0" fillId="0" borderId="0" applyFill="0" applyBorder="0" applyAlignment="0" applyProtection="0"/>
    <xf numFmtId="42" fontId="1" fillId="0" borderId="0" applyFill="0" applyBorder="0" applyAlignment="0" applyProtection="0"/>
    <xf numFmtId="171" fontId="0" fillId="0" borderId="0" applyFill="0" applyBorder="0" applyAlignment="0" applyProtection="0"/>
    <xf numFmtId="164" fontId="2" fillId="0" borderId="0">
      <alignment vertical="center"/>
      <protection/>
    </xf>
    <xf numFmtId="164" fontId="0" fillId="0" borderId="0" applyProtection="0">
      <alignment/>
    </xf>
    <xf numFmtId="164" fontId="0" fillId="0" borderId="0" applyProtection="0">
      <alignment/>
    </xf>
    <xf numFmtId="164" fontId="0" fillId="0" borderId="0">
      <alignment/>
      <protection/>
    </xf>
  </cellStyleXfs>
  <cellXfs count="264">
    <xf numFmtId="164" fontId="0" fillId="0" borderId="0" xfId="0" applyAlignment="1">
      <alignment/>
    </xf>
    <xf numFmtId="164" fontId="0" fillId="2" borderId="1" xfId="0" applyFill="1" applyBorder="1" applyAlignment="1">
      <alignment vertical="top"/>
    </xf>
    <xf numFmtId="164" fontId="3" fillId="3" borderId="2" xfId="0" applyFont="1" applyFill="1" applyBorder="1" applyAlignment="1">
      <alignment horizontal="center" vertical="center"/>
    </xf>
    <xf numFmtId="164" fontId="0" fillId="2" borderId="3" xfId="0" applyFill="1" applyBorder="1" applyAlignment="1">
      <alignment vertical="top"/>
    </xf>
    <xf numFmtId="164" fontId="0" fillId="2" borderId="0" xfId="0" applyFill="1" applyBorder="1" applyAlignment="1">
      <alignment vertical="top"/>
    </xf>
    <xf numFmtId="164" fontId="0" fillId="2" borderId="0" xfId="0" applyFill="1" applyBorder="1" applyAlignment="1">
      <alignment/>
    </xf>
    <xf numFmtId="164" fontId="0" fillId="2" borderId="4" xfId="0" applyFill="1" applyBorder="1" applyAlignment="1">
      <alignment/>
    </xf>
    <xf numFmtId="164" fontId="4" fillId="2" borderId="1" xfId="0" applyFont="1" applyFill="1" applyBorder="1" applyAlignment="1">
      <alignment horizontal="left" vertical="top"/>
    </xf>
    <xf numFmtId="164" fontId="5" fillId="2" borderId="5" xfId="0" applyFont="1" applyFill="1" applyBorder="1" applyAlignment="1">
      <alignment horizontal="center"/>
    </xf>
    <xf numFmtId="164" fontId="0" fillId="0" borderId="6" xfId="0" applyFont="1" applyBorder="1" applyAlignment="1">
      <alignment vertical="top"/>
    </xf>
    <xf numFmtId="164" fontId="0" fillId="0" borderId="7" xfId="0" applyFont="1" applyBorder="1" applyAlignment="1">
      <alignment vertical="top"/>
    </xf>
    <xf numFmtId="164" fontId="0" fillId="0" borderId="8" xfId="0" applyFont="1" applyBorder="1" applyAlignment="1">
      <alignment vertical="top"/>
    </xf>
    <xf numFmtId="164" fontId="0" fillId="0" borderId="9" xfId="0" applyFont="1" applyBorder="1" applyAlignment="1">
      <alignment vertical="top"/>
    </xf>
    <xf numFmtId="164" fontId="0" fillId="0" borderId="10" xfId="0" applyBorder="1" applyAlignment="1">
      <alignment vertical="top"/>
    </xf>
    <xf numFmtId="164" fontId="4" fillId="2" borderId="11" xfId="0" applyFont="1" applyFill="1" applyBorder="1" applyAlignment="1">
      <alignment horizontal="left" vertical="top"/>
    </xf>
    <xf numFmtId="164" fontId="0" fillId="0" borderId="12" xfId="0" applyFont="1" applyBorder="1" applyAlignment="1">
      <alignment vertical="top"/>
    </xf>
    <xf numFmtId="164" fontId="0" fillId="2" borderId="3" xfId="0" applyFill="1" applyBorder="1" applyAlignment="1">
      <alignment horizontal="center" vertical="top"/>
    </xf>
    <xf numFmtId="164" fontId="0" fillId="2" borderId="0" xfId="0" applyFill="1" applyBorder="1" applyAlignment="1">
      <alignment horizontal="center" vertical="top"/>
    </xf>
    <xf numFmtId="164" fontId="0" fillId="0" borderId="8" xfId="0" applyFont="1" applyBorder="1" applyAlignment="1">
      <alignment vertical="center"/>
    </xf>
    <xf numFmtId="164" fontId="0" fillId="0" borderId="13" xfId="0" applyBorder="1" applyAlignment="1">
      <alignment/>
    </xf>
    <xf numFmtId="164" fontId="0" fillId="0" borderId="14" xfId="0" applyBorder="1" applyAlignment="1">
      <alignment vertical="top"/>
    </xf>
    <xf numFmtId="164" fontId="0" fillId="0" borderId="15" xfId="0" applyFont="1" applyBorder="1" applyAlignment="1">
      <alignment vertical="center"/>
    </xf>
    <xf numFmtId="164" fontId="0" fillId="0" borderId="16" xfId="0" applyBorder="1" applyAlignment="1">
      <alignment/>
    </xf>
    <xf numFmtId="164" fontId="0" fillId="0" borderId="4" xfId="0" applyBorder="1" applyAlignment="1">
      <alignment vertical="top"/>
    </xf>
    <xf numFmtId="164" fontId="0" fillId="0" borderId="7" xfId="0" applyBorder="1" applyAlignment="1">
      <alignment vertical="center"/>
    </xf>
    <xf numFmtId="164" fontId="0" fillId="0" borderId="13" xfId="0" applyFont="1" applyBorder="1" applyAlignment="1">
      <alignment vertical="top"/>
    </xf>
    <xf numFmtId="164" fontId="0" fillId="0" borderId="8" xfId="21" applyNumberFormat="1" applyFont="1" applyFill="1" applyBorder="1" applyAlignment="1" applyProtection="1">
      <alignment vertical="top" wrapText="1"/>
      <protection/>
    </xf>
    <xf numFmtId="164" fontId="6" fillId="0" borderId="8" xfId="20" applyFont="1" applyBorder="1">
      <alignment vertical="center"/>
      <protection/>
    </xf>
    <xf numFmtId="164" fontId="0" fillId="0" borderId="12" xfId="21" applyNumberFormat="1" applyFont="1" applyFill="1" applyBorder="1" applyAlignment="1" applyProtection="1">
      <alignment vertical="top" wrapText="1"/>
      <protection/>
    </xf>
    <xf numFmtId="164" fontId="0" fillId="2" borderId="9" xfId="21" applyNumberFormat="1" applyFont="1" applyFill="1" applyBorder="1" applyAlignment="1" applyProtection="1">
      <alignment vertical="top"/>
      <protection/>
    </xf>
    <xf numFmtId="164" fontId="0" fillId="2" borderId="7" xfId="21" applyNumberFormat="1" applyFont="1" applyFill="1" applyBorder="1" applyAlignment="1" applyProtection="1">
      <alignment vertical="top"/>
      <protection/>
    </xf>
    <xf numFmtId="164" fontId="0" fillId="0" borderId="13" xfId="0" applyFont="1" applyBorder="1" applyAlignment="1">
      <alignment horizontal="left" vertical="center"/>
    </xf>
    <xf numFmtId="164" fontId="0" fillId="0" borderId="12" xfId="0" applyFont="1" applyBorder="1" applyAlignment="1">
      <alignment horizontal="left" vertical="top" wrapText="1"/>
    </xf>
    <xf numFmtId="164" fontId="0" fillId="0" borderId="14" xfId="0" applyBorder="1" applyAlignment="1">
      <alignment horizontal="left" vertical="top" wrapText="1"/>
    </xf>
    <xf numFmtId="164" fontId="0" fillId="0" borderId="9" xfId="0" applyFont="1" applyBorder="1" applyAlignment="1">
      <alignment horizontal="left" vertical="center" wrapText="1"/>
    </xf>
    <xf numFmtId="164" fontId="0" fillId="2" borderId="17" xfId="0" applyFill="1" applyBorder="1" applyAlignment="1">
      <alignment vertical="top"/>
    </xf>
    <xf numFmtId="164" fontId="0" fillId="2" borderId="18" xfId="0" applyFill="1" applyBorder="1" applyAlignment="1">
      <alignment vertical="top"/>
    </xf>
    <xf numFmtId="164" fontId="0" fillId="2" borderId="19" xfId="0" applyFill="1" applyBorder="1" applyAlignment="1">
      <alignment vertical="top"/>
    </xf>
    <xf numFmtId="164" fontId="0" fillId="2" borderId="0" xfId="0" applyFill="1" applyAlignment="1">
      <alignment/>
    </xf>
    <xf numFmtId="164" fontId="0" fillId="2" borderId="0" xfId="0" applyFont="1" applyFill="1" applyBorder="1" applyAlignment="1">
      <alignment/>
    </xf>
    <xf numFmtId="164" fontId="0" fillId="2" borderId="0" xfId="0" applyFont="1" applyFill="1" applyBorder="1" applyAlignment="1">
      <alignment wrapText="1"/>
    </xf>
    <xf numFmtId="164" fontId="0" fillId="0" borderId="0" xfId="0" applyFont="1" applyAlignment="1">
      <alignment/>
    </xf>
    <xf numFmtId="164" fontId="4" fillId="2" borderId="2" xfId="0" applyFont="1" applyFill="1" applyBorder="1" applyAlignment="1">
      <alignment horizontal="left" vertical="top"/>
    </xf>
    <xf numFmtId="164" fontId="4" fillId="0" borderId="5" xfId="0" applyFont="1" applyBorder="1" applyAlignment="1">
      <alignment horizontal="left" vertical="top"/>
    </xf>
    <xf numFmtId="164" fontId="0" fillId="2" borderId="3" xfId="0" applyFont="1" applyFill="1" applyBorder="1" applyAlignment="1">
      <alignment vertical="top"/>
    </xf>
    <xf numFmtId="164" fontId="0" fillId="2" borderId="0" xfId="0" applyFont="1" applyFill="1" applyBorder="1" applyAlignment="1">
      <alignment vertical="top"/>
    </xf>
    <xf numFmtId="164" fontId="0" fillId="2" borderId="4" xfId="0" applyFont="1" applyFill="1" applyBorder="1" applyAlignment="1">
      <alignment vertical="top"/>
    </xf>
    <xf numFmtId="164" fontId="0" fillId="0" borderId="20" xfId="0" applyFont="1" applyBorder="1" applyAlignment="1">
      <alignment vertical="top"/>
    </xf>
    <xf numFmtId="164" fontId="0" fillId="0" borderId="21" xfId="0" applyFont="1" applyBorder="1" applyAlignment="1">
      <alignment vertical="center"/>
    </xf>
    <xf numFmtId="164" fontId="0" fillId="0" borderId="22" xfId="0" applyFont="1" applyBorder="1" applyAlignment="1">
      <alignment vertical="center"/>
    </xf>
    <xf numFmtId="164" fontId="0" fillId="0" borderId="23" xfId="0" applyFont="1" applyBorder="1" applyAlignment="1">
      <alignment vertical="top"/>
    </xf>
    <xf numFmtId="164" fontId="0" fillId="0" borderId="6" xfId="0" applyFont="1" applyBorder="1" applyAlignment="1">
      <alignment vertical="center"/>
    </xf>
    <xf numFmtId="164" fontId="0" fillId="0" borderId="7" xfId="0" applyFont="1" applyBorder="1" applyAlignment="1">
      <alignment vertical="center"/>
    </xf>
    <xf numFmtId="164" fontId="0" fillId="0" borderId="20" xfId="0" applyFont="1" applyBorder="1" applyAlignment="1">
      <alignment horizontal="left" vertical="center"/>
    </xf>
    <xf numFmtId="164" fontId="0" fillId="0" borderId="13" xfId="0" applyFont="1" applyBorder="1" applyAlignment="1">
      <alignment vertical="center" wrapText="1"/>
    </xf>
    <xf numFmtId="164" fontId="0" fillId="2" borderId="13" xfId="0" applyFont="1" applyFill="1" applyBorder="1" applyAlignment="1">
      <alignment vertical="center"/>
    </xf>
    <xf numFmtId="165" fontId="0" fillId="2" borderId="7" xfId="0" applyNumberFormat="1" applyFont="1" applyFill="1" applyBorder="1" applyAlignment="1">
      <alignment vertical="center"/>
    </xf>
    <xf numFmtId="166" fontId="0" fillId="0" borderId="0" xfId="17" applyFont="1" applyFill="1" applyBorder="1" applyAlignment="1" applyProtection="1">
      <alignment/>
      <protection/>
    </xf>
    <xf numFmtId="164" fontId="0" fillId="0" borderId="8" xfId="0" applyFont="1" applyBorder="1" applyAlignment="1">
      <alignment vertical="center" wrapText="1"/>
    </xf>
    <xf numFmtId="164" fontId="0" fillId="2" borderId="6" xfId="0" applyFont="1" applyFill="1" applyBorder="1" applyAlignment="1">
      <alignment vertical="center"/>
    </xf>
    <xf numFmtId="168" fontId="0" fillId="2" borderId="7" xfId="15" applyNumberFormat="1" applyFont="1" applyFill="1" applyBorder="1" applyAlignment="1" applyProtection="1">
      <alignment vertical="center"/>
      <protection/>
    </xf>
    <xf numFmtId="169" fontId="0" fillId="0" borderId="0" xfId="0" applyNumberFormat="1" applyFont="1" applyAlignment="1">
      <alignment/>
    </xf>
    <xf numFmtId="164" fontId="8" fillId="0" borderId="0" xfId="0" applyFont="1" applyAlignment="1">
      <alignment/>
    </xf>
    <xf numFmtId="168" fontId="0" fillId="2" borderId="22" xfId="15" applyNumberFormat="1" applyFont="1" applyFill="1" applyBorder="1" applyAlignment="1" applyProtection="1">
      <alignment vertical="center"/>
      <protection/>
    </xf>
    <xf numFmtId="169" fontId="8" fillId="0" borderId="0" xfId="0" applyNumberFormat="1" applyFont="1" applyAlignment="1">
      <alignment/>
    </xf>
    <xf numFmtId="164" fontId="8" fillId="0" borderId="8" xfId="0" applyFont="1" applyBorder="1" applyAlignment="1">
      <alignment/>
    </xf>
    <xf numFmtId="164" fontId="0" fillId="0" borderId="15" xfId="0" applyFont="1" applyBorder="1" applyAlignment="1">
      <alignment vertical="center" wrapText="1"/>
    </xf>
    <xf numFmtId="164" fontId="0" fillId="2" borderId="24" xfId="0" applyFont="1" applyFill="1" applyBorder="1" applyAlignment="1">
      <alignment vertical="center"/>
    </xf>
    <xf numFmtId="165" fontId="8" fillId="0" borderId="0" xfId="0" applyNumberFormat="1" applyFont="1" applyAlignment="1">
      <alignment/>
    </xf>
    <xf numFmtId="170" fontId="8" fillId="0" borderId="0" xfId="0" applyNumberFormat="1" applyFont="1" applyAlignment="1">
      <alignment/>
    </xf>
    <xf numFmtId="170" fontId="8" fillId="0" borderId="8" xfId="0" applyNumberFormat="1" applyFont="1" applyBorder="1" applyAlignment="1">
      <alignment/>
    </xf>
    <xf numFmtId="164" fontId="0" fillId="0" borderId="21" xfId="0" applyFont="1" applyBorder="1" applyAlignment="1">
      <alignment horizontal="left" vertical="center"/>
    </xf>
    <xf numFmtId="171" fontId="0" fillId="0" borderId="7" xfId="0" applyNumberFormat="1" applyFont="1" applyBorder="1" applyAlignment="1">
      <alignment vertical="top"/>
    </xf>
    <xf numFmtId="171" fontId="8" fillId="0" borderId="0" xfId="19" applyFont="1" applyFill="1" applyBorder="1" applyAlignment="1" applyProtection="1">
      <alignment/>
      <protection/>
    </xf>
    <xf numFmtId="164" fontId="0" fillId="0" borderId="25" xfId="0" applyFont="1" applyBorder="1" applyAlignment="1">
      <alignment vertical="center"/>
    </xf>
    <xf numFmtId="164" fontId="0" fillId="0" borderId="4" xfId="0" applyFont="1" applyBorder="1" applyAlignment="1">
      <alignment vertical="center" wrapText="1"/>
    </xf>
    <xf numFmtId="164" fontId="0" fillId="2" borderId="17" xfId="0" applyFont="1" applyFill="1" applyBorder="1" applyAlignment="1">
      <alignment vertical="top"/>
    </xf>
    <xf numFmtId="164" fontId="0" fillId="2" borderId="18" xfId="0" applyFont="1" applyFill="1" applyBorder="1" applyAlignment="1">
      <alignment vertical="top"/>
    </xf>
    <xf numFmtId="164" fontId="0" fillId="2" borderId="19" xfId="0" applyFont="1" applyFill="1" applyBorder="1" applyAlignment="1">
      <alignment vertical="top"/>
    </xf>
    <xf numFmtId="164" fontId="0" fillId="0" borderId="26" xfId="0" applyFont="1" applyBorder="1" applyAlignment="1">
      <alignment horizontal="left" vertical="top" wrapText="1"/>
    </xf>
    <xf numFmtId="164" fontId="0" fillId="0" borderId="27" xfId="0" applyFont="1" applyBorder="1" applyAlignment="1">
      <alignment vertical="center" wrapText="1"/>
    </xf>
    <xf numFmtId="164" fontId="9" fillId="0" borderId="0" xfId="0" applyFont="1" applyAlignment="1">
      <alignment/>
    </xf>
    <xf numFmtId="168" fontId="8" fillId="0" borderId="0" xfId="15" applyNumberFormat="1" applyFont="1" applyFill="1" applyBorder="1" applyAlignment="1" applyProtection="1">
      <alignment/>
      <protection/>
    </xf>
    <xf numFmtId="164" fontId="0" fillId="0" borderId="0" xfId="0" applyFont="1" applyBorder="1" applyAlignment="1">
      <alignment wrapText="1"/>
    </xf>
    <xf numFmtId="164" fontId="0" fillId="0" borderId="0" xfId="23">
      <alignment/>
      <protection/>
    </xf>
    <xf numFmtId="164" fontId="4" fillId="2" borderId="28" xfId="23" applyFont="1" applyFill="1" applyBorder="1" applyAlignment="1">
      <alignment horizontal="center" vertical="top"/>
      <protection/>
    </xf>
    <xf numFmtId="164" fontId="4" fillId="0" borderId="29" xfId="23" applyFont="1" applyBorder="1" applyAlignment="1">
      <alignment horizontal="left" vertical="top"/>
      <protection/>
    </xf>
    <xf numFmtId="164" fontId="0" fillId="2" borderId="5" xfId="23" applyFill="1" applyBorder="1" applyAlignment="1">
      <alignment vertical="top"/>
      <protection/>
    </xf>
    <xf numFmtId="164" fontId="4" fillId="2" borderId="3" xfId="23" applyFont="1" applyFill="1" applyBorder="1" applyAlignment="1">
      <alignment horizontal="center" vertical="top"/>
      <protection/>
    </xf>
    <xf numFmtId="164" fontId="4" fillId="2" borderId="0" xfId="23" applyFont="1" applyFill="1" applyBorder="1" applyAlignment="1">
      <alignment horizontal="center" vertical="top"/>
      <protection/>
    </xf>
    <xf numFmtId="164" fontId="0" fillId="4" borderId="8" xfId="23" applyFont="1" applyFill="1" applyBorder="1" applyAlignment="1">
      <alignment horizontal="center" vertical="top"/>
      <protection/>
    </xf>
    <xf numFmtId="164" fontId="0" fillId="4" borderId="8" xfId="22" applyNumberFormat="1" applyFont="1" applyFill="1" applyBorder="1" applyAlignment="1" applyProtection="1">
      <alignment horizontal="center" vertical="top" wrapText="1"/>
      <protection/>
    </xf>
    <xf numFmtId="164" fontId="0" fillId="4" borderId="8" xfId="23" applyFont="1" applyFill="1" applyBorder="1" applyAlignment="1">
      <alignment horizontal="center" vertical="top" wrapText="1"/>
      <protection/>
    </xf>
    <xf numFmtId="164" fontId="0" fillId="4" borderId="7" xfId="23" applyFont="1" applyFill="1" applyBorder="1" applyAlignment="1">
      <alignment horizontal="center" vertical="top"/>
      <protection/>
    </xf>
    <xf numFmtId="164" fontId="0" fillId="0" borderId="0" xfId="23" applyFont="1">
      <alignment/>
      <protection/>
    </xf>
    <xf numFmtId="164" fontId="8" fillId="0" borderId="0" xfId="23" applyFont="1">
      <alignment/>
      <protection/>
    </xf>
    <xf numFmtId="164" fontId="4" fillId="2" borderId="3" xfId="23" applyFont="1" applyFill="1" applyBorder="1" applyAlignment="1">
      <alignment vertical="top"/>
      <protection/>
    </xf>
    <xf numFmtId="164" fontId="4" fillId="2" borderId="0" xfId="23" applyFont="1" applyFill="1" applyBorder="1" applyAlignment="1">
      <alignment vertical="top"/>
      <protection/>
    </xf>
    <xf numFmtId="164" fontId="0" fillId="5" borderId="8" xfId="23" applyFont="1" applyFill="1" applyBorder="1" applyAlignment="1">
      <alignment horizontal="left" vertical="top" wrapText="1" shrinkToFit="1"/>
      <protection/>
    </xf>
    <xf numFmtId="164" fontId="0" fillId="5" borderId="7" xfId="23" applyFont="1" applyFill="1" applyBorder="1" applyAlignment="1">
      <alignment horizontal="center" vertical="top" wrapText="1" shrinkToFit="1"/>
      <protection/>
    </xf>
    <xf numFmtId="164" fontId="0" fillId="0" borderId="8" xfId="23" applyFont="1" applyFill="1" applyBorder="1" applyAlignment="1">
      <alignment horizontal="left" vertical="top" wrapText="1" shrinkToFit="1"/>
      <protection/>
    </xf>
    <xf numFmtId="164" fontId="12" fillId="0" borderId="0" xfId="0" applyFont="1" applyAlignment="1">
      <alignment vertical="center"/>
    </xf>
    <xf numFmtId="170" fontId="13" fillId="5" borderId="8" xfId="23" applyNumberFormat="1" applyFont="1" applyFill="1" applyBorder="1" applyAlignment="1">
      <alignment horizontal="center" vertical="top" wrapText="1" shrinkToFit="1"/>
      <protection/>
    </xf>
    <xf numFmtId="164" fontId="13" fillId="5" borderId="8" xfId="23" applyFont="1" applyFill="1" applyBorder="1" applyAlignment="1">
      <alignment horizontal="center" vertical="top" wrapText="1" shrinkToFit="1"/>
      <protection/>
    </xf>
    <xf numFmtId="164" fontId="13" fillId="5" borderId="8" xfId="23" applyFont="1" applyFill="1" applyBorder="1" applyAlignment="1">
      <alignment horizontal="left" vertical="top" wrapText="1" shrinkToFit="1"/>
      <protection/>
    </xf>
    <xf numFmtId="164" fontId="0" fillId="5" borderId="8" xfId="23" applyFill="1" applyBorder="1" applyAlignment="1">
      <alignment horizontal="center" vertical="top" wrapText="1" shrinkToFit="1"/>
      <protection/>
    </xf>
    <xf numFmtId="164" fontId="0" fillId="0" borderId="6" xfId="23" applyFont="1" applyFill="1" applyBorder="1" applyAlignment="1">
      <alignment horizontal="left" vertical="top" wrapText="1" shrinkToFit="1"/>
      <protection/>
    </xf>
    <xf numFmtId="164" fontId="0" fillId="0" borderId="20" xfId="23" applyFont="1" applyFill="1" applyBorder="1" applyAlignment="1">
      <alignment horizontal="left" vertical="top" wrapText="1" shrinkToFit="1"/>
      <protection/>
    </xf>
    <xf numFmtId="172" fontId="0" fillId="0" borderId="8" xfId="23" applyNumberFormat="1" applyFont="1" applyFill="1" applyBorder="1" applyAlignment="1">
      <alignment horizontal="left" vertical="top" wrapText="1" shrinkToFit="1"/>
      <protection/>
    </xf>
    <xf numFmtId="164" fontId="14" fillId="0" borderId="30" xfId="0" applyFont="1" applyBorder="1" applyAlignment="1">
      <alignment horizontal="center" vertical="center"/>
    </xf>
    <xf numFmtId="164" fontId="0" fillId="5" borderId="6" xfId="23" applyFont="1" applyFill="1" applyBorder="1" applyAlignment="1">
      <alignment horizontal="left" vertical="top" wrapText="1" shrinkToFit="1"/>
      <protection/>
    </xf>
    <xf numFmtId="164" fontId="0" fillId="5" borderId="20" xfId="23" applyFill="1" applyBorder="1" applyAlignment="1">
      <alignment horizontal="left" vertical="top" wrapText="1" shrinkToFit="1"/>
      <protection/>
    </xf>
    <xf numFmtId="164" fontId="0" fillId="5" borderId="7" xfId="23" applyFill="1" applyBorder="1" applyAlignment="1">
      <alignment horizontal="left" vertical="top" wrapText="1" shrinkToFit="1"/>
      <protection/>
    </xf>
    <xf numFmtId="164" fontId="14" fillId="0" borderId="19" xfId="0" applyFont="1" applyBorder="1" applyAlignment="1">
      <alignment horizontal="center" vertical="center"/>
    </xf>
    <xf numFmtId="164" fontId="12" fillId="0" borderId="31" xfId="0" applyFont="1" applyBorder="1" applyAlignment="1">
      <alignment vertical="center"/>
    </xf>
    <xf numFmtId="164" fontId="12" fillId="0" borderId="19" xfId="0" applyFont="1" applyBorder="1" applyAlignment="1">
      <alignment horizontal="right" vertical="center"/>
    </xf>
    <xf numFmtId="164" fontId="12" fillId="0" borderId="19" xfId="0" applyFont="1" applyBorder="1" applyAlignment="1">
      <alignment vertical="center"/>
    </xf>
    <xf numFmtId="164" fontId="0" fillId="5" borderId="6" xfId="23" applyFill="1" applyBorder="1" applyAlignment="1">
      <alignment horizontal="left" vertical="top" wrapText="1" shrinkToFit="1"/>
      <protection/>
    </xf>
    <xf numFmtId="164" fontId="0" fillId="6" borderId="8" xfId="23" applyFont="1" applyFill="1" applyBorder="1" applyAlignment="1">
      <alignment horizontal="left" vertical="top" wrapText="1" shrinkToFit="1"/>
      <protection/>
    </xf>
    <xf numFmtId="164" fontId="0" fillId="6" borderId="7" xfId="23" applyFont="1" applyFill="1" applyBorder="1" applyAlignment="1">
      <alignment horizontal="center" vertical="top" wrapText="1" shrinkToFit="1"/>
      <protection/>
    </xf>
    <xf numFmtId="164" fontId="0" fillId="2" borderId="3" xfId="23" applyFill="1" applyBorder="1" applyAlignment="1">
      <alignment vertical="top"/>
      <protection/>
    </xf>
    <xf numFmtId="164" fontId="0" fillId="2" borderId="0" xfId="23" applyFill="1" applyBorder="1" applyAlignment="1">
      <alignment vertical="top"/>
      <protection/>
    </xf>
    <xf numFmtId="164" fontId="15" fillId="6" borderId="8" xfId="23" applyFont="1" applyFill="1" applyBorder="1" applyAlignment="1">
      <alignment horizontal="left" vertical="top" wrapText="1"/>
      <protection/>
    </xf>
    <xf numFmtId="164" fontId="16" fillId="6" borderId="8" xfId="23" applyFont="1" applyFill="1" applyBorder="1" applyAlignment="1">
      <alignment vertical="top" wrapText="1"/>
      <protection/>
    </xf>
    <xf numFmtId="172" fontId="13" fillId="6" borderId="8" xfId="23" applyNumberFormat="1" applyFont="1" applyFill="1" applyBorder="1" applyAlignment="1">
      <alignment horizontal="center" vertical="top" wrapText="1" shrinkToFit="1"/>
      <protection/>
    </xf>
    <xf numFmtId="164" fontId="13" fillId="6" borderId="8" xfId="23" applyFont="1" applyFill="1" applyBorder="1" applyAlignment="1">
      <alignment horizontal="left" vertical="top" wrapText="1" shrinkToFit="1"/>
      <protection/>
    </xf>
    <xf numFmtId="164" fontId="13" fillId="0" borderId="0" xfId="23" applyFont="1">
      <alignment/>
      <protection/>
    </xf>
    <xf numFmtId="164" fontId="15" fillId="6" borderId="8" xfId="23" applyFont="1" applyFill="1" applyBorder="1" applyAlignment="1">
      <alignment vertical="top" wrapText="1"/>
      <protection/>
    </xf>
    <xf numFmtId="164" fontId="0" fillId="6" borderId="7" xfId="23" applyFill="1" applyBorder="1" applyAlignment="1">
      <alignment horizontal="left" vertical="top" wrapText="1" shrinkToFit="1"/>
      <protection/>
    </xf>
    <xf numFmtId="170" fontId="0" fillId="0" borderId="0" xfId="23" applyNumberFormat="1" applyFont="1">
      <alignment/>
      <protection/>
    </xf>
    <xf numFmtId="164" fontId="0" fillId="7" borderId="8" xfId="23" applyFont="1" applyFill="1" applyBorder="1" applyAlignment="1">
      <alignment horizontal="left" vertical="top" wrapText="1" shrinkToFit="1"/>
      <protection/>
    </xf>
    <xf numFmtId="164" fontId="0" fillId="0" borderId="8" xfId="23" applyFill="1" applyBorder="1" applyAlignment="1">
      <alignment horizontal="left" vertical="top" wrapText="1" shrinkToFit="1"/>
      <protection/>
    </xf>
    <xf numFmtId="164" fontId="0" fillId="7" borderId="7" xfId="23" applyFont="1" applyFill="1" applyBorder="1" applyAlignment="1">
      <alignment horizontal="center" vertical="top" wrapText="1" shrinkToFit="1"/>
      <protection/>
    </xf>
    <xf numFmtId="164" fontId="0" fillId="7" borderId="6" xfId="23" applyFill="1" applyBorder="1" applyAlignment="1">
      <alignment horizontal="left" vertical="top" wrapText="1" shrinkToFit="1"/>
      <protection/>
    </xf>
    <xf numFmtId="164" fontId="0" fillId="7" borderId="20" xfId="23" applyFill="1" applyBorder="1" applyAlignment="1">
      <alignment horizontal="left" vertical="top" wrapText="1" shrinkToFit="1"/>
      <protection/>
    </xf>
    <xf numFmtId="164" fontId="0" fillId="7" borderId="7" xfId="23" applyFill="1" applyBorder="1" applyAlignment="1">
      <alignment horizontal="left" vertical="top" wrapText="1" shrinkToFit="1"/>
      <protection/>
    </xf>
    <xf numFmtId="164" fontId="0" fillId="2" borderId="17" xfId="23" applyFill="1" applyBorder="1" applyAlignment="1">
      <alignment vertical="top"/>
      <protection/>
    </xf>
    <xf numFmtId="164" fontId="0" fillId="2" borderId="18" xfId="23" applyFill="1" applyBorder="1" applyAlignment="1">
      <alignment vertical="top"/>
      <protection/>
    </xf>
    <xf numFmtId="164" fontId="0" fillId="7" borderId="32" xfId="23" applyFill="1" applyBorder="1" applyAlignment="1">
      <alignment horizontal="left" vertical="top" wrapText="1" shrinkToFit="1"/>
      <protection/>
    </xf>
    <xf numFmtId="164" fontId="0" fillId="7" borderId="33" xfId="23" applyFill="1" applyBorder="1" applyAlignment="1">
      <alignment horizontal="left" vertical="top" wrapText="1" shrinkToFit="1"/>
      <protection/>
    </xf>
    <xf numFmtId="164" fontId="0" fillId="0" borderId="34" xfId="23" applyFill="1" applyBorder="1" applyAlignment="1">
      <alignment horizontal="left" vertical="top" wrapText="1" shrinkToFit="1"/>
      <protection/>
    </xf>
    <xf numFmtId="164" fontId="0" fillId="7" borderId="34" xfId="23" applyFill="1" applyBorder="1" applyAlignment="1">
      <alignment horizontal="left" vertical="top" wrapText="1" shrinkToFit="1"/>
      <protection/>
    </xf>
    <xf numFmtId="164" fontId="0" fillId="7" borderId="27" xfId="23" applyFill="1" applyBorder="1" applyAlignment="1">
      <alignment horizontal="left" vertical="top" wrapText="1" shrinkToFit="1"/>
      <protection/>
    </xf>
    <xf numFmtId="164" fontId="0" fillId="2" borderId="0" xfId="23" applyFont="1" applyFill="1" applyBorder="1" applyAlignment="1">
      <alignment/>
      <protection/>
    </xf>
    <xf numFmtId="164" fontId="4" fillId="2" borderId="1" xfId="0" applyFont="1" applyFill="1" applyBorder="1" applyAlignment="1">
      <alignment horizontal="center" vertical="top" wrapText="1"/>
    </xf>
    <xf numFmtId="164" fontId="4" fillId="0" borderId="30" xfId="0" applyFont="1" applyBorder="1" applyAlignment="1">
      <alignment horizontal="left" vertical="top"/>
    </xf>
    <xf numFmtId="164" fontId="0" fillId="2" borderId="30" xfId="0" applyFont="1" applyFill="1" applyBorder="1" applyAlignment="1">
      <alignment horizontal="left" vertical="top" wrapText="1"/>
    </xf>
    <xf numFmtId="164" fontId="0" fillId="0" borderId="31" xfId="0" applyFont="1" applyBorder="1" applyAlignment="1">
      <alignment horizontal="left" vertical="top" wrapText="1"/>
    </xf>
    <xf numFmtId="164" fontId="0" fillId="0" borderId="30" xfId="0" applyBorder="1" applyAlignment="1">
      <alignment horizontal="center"/>
    </xf>
    <xf numFmtId="164" fontId="0" fillId="2" borderId="3" xfId="0" applyFont="1" applyFill="1" applyBorder="1" applyAlignment="1">
      <alignment vertical="top" wrapText="1"/>
    </xf>
    <xf numFmtId="164" fontId="0" fillId="2" borderId="0" xfId="0" applyFont="1" applyFill="1" applyBorder="1" applyAlignment="1">
      <alignment vertical="top" wrapText="1"/>
    </xf>
    <xf numFmtId="164" fontId="4" fillId="0" borderId="35" xfId="0" applyFont="1" applyBorder="1" applyAlignment="1">
      <alignment horizontal="left" vertical="top" wrapText="1"/>
    </xf>
    <xf numFmtId="164" fontId="0" fillId="2" borderId="2" xfId="0" applyFont="1" applyFill="1" applyBorder="1" applyAlignment="1">
      <alignment horizontal="left" vertical="top" wrapText="1"/>
    </xf>
    <xf numFmtId="164" fontId="0" fillId="0" borderId="30" xfId="0" applyFont="1" applyBorder="1" applyAlignment="1">
      <alignment horizontal="left" vertical="top" wrapText="1"/>
    </xf>
    <xf numFmtId="164" fontId="0" fillId="0" borderId="35" xfId="0" applyFont="1" applyBorder="1" applyAlignment="1">
      <alignment horizontal="left" vertical="top" wrapText="1"/>
    </xf>
    <xf numFmtId="164" fontId="0" fillId="0" borderId="36" xfId="0" applyFont="1" applyBorder="1" applyAlignment="1">
      <alignment horizontal="left" vertical="top" wrapText="1"/>
    </xf>
    <xf numFmtId="164" fontId="0" fillId="0" borderId="31" xfId="0" applyFont="1" applyFill="1" applyBorder="1" applyAlignment="1">
      <alignment horizontal="left" vertical="top" wrapText="1"/>
    </xf>
    <xf numFmtId="164" fontId="0" fillId="2" borderId="0" xfId="0" applyFont="1" applyFill="1" applyBorder="1" applyAlignment="1">
      <alignment horizontal="left" vertical="top" wrapText="1"/>
    </xf>
    <xf numFmtId="164" fontId="0" fillId="2" borderId="0" xfId="0" applyFill="1" applyBorder="1" applyAlignment="1">
      <alignment horizontal="left" vertical="top" wrapText="1"/>
    </xf>
    <xf numFmtId="164" fontId="4" fillId="2" borderId="28" xfId="0" applyFont="1" applyFill="1" applyBorder="1" applyAlignment="1">
      <alignment horizontal="center" vertical="top" wrapText="1"/>
    </xf>
    <xf numFmtId="164" fontId="4" fillId="0" borderId="37" xfId="0" applyFont="1" applyBorder="1" applyAlignment="1">
      <alignment horizontal="left" vertical="top" wrapText="1"/>
    </xf>
    <xf numFmtId="164" fontId="15" fillId="2" borderId="5" xfId="0" applyFont="1" applyFill="1" applyBorder="1" applyAlignment="1">
      <alignment horizontal="left" vertical="top" wrapText="1"/>
    </xf>
    <xf numFmtId="164" fontId="18" fillId="0" borderId="8" xfId="0" applyFont="1" applyBorder="1" applyAlignment="1">
      <alignment horizontal="center" vertical="top" wrapText="1"/>
    </xf>
    <xf numFmtId="164" fontId="0" fillId="0" borderId="8" xfId="0" applyFont="1" applyBorder="1" applyAlignment="1">
      <alignment horizontal="center" vertical="top" wrapText="1"/>
    </xf>
    <xf numFmtId="164" fontId="0" fillId="2" borderId="8" xfId="0" applyFont="1" applyFill="1" applyBorder="1" applyAlignment="1">
      <alignment vertical="top"/>
    </xf>
    <xf numFmtId="164" fontId="15" fillId="2" borderId="4" xfId="0" applyFont="1" applyFill="1" applyBorder="1" applyAlignment="1">
      <alignment horizontal="left" vertical="top" wrapText="1"/>
    </xf>
    <xf numFmtId="164" fontId="0" fillId="5" borderId="8" xfId="0" applyFont="1" applyFill="1" applyBorder="1" applyAlignment="1">
      <alignment horizontal="left" vertical="top" wrapText="1"/>
    </xf>
    <xf numFmtId="164" fontId="0" fillId="5" borderId="8" xfId="0" applyFont="1" applyFill="1" applyBorder="1" applyAlignment="1">
      <alignment horizontal="center" vertical="top" wrapText="1"/>
    </xf>
    <xf numFmtId="170" fontId="0" fillId="5" borderId="8" xfId="0" applyNumberFormat="1" applyFont="1" applyFill="1" applyBorder="1" applyAlignment="1">
      <alignment horizontal="center" vertical="top" wrapText="1"/>
    </xf>
    <xf numFmtId="164" fontId="0" fillId="2" borderId="8" xfId="0" applyFont="1" applyFill="1" applyBorder="1" applyAlignment="1">
      <alignment vertical="top" wrapText="1"/>
    </xf>
    <xf numFmtId="170" fontId="13" fillId="5" borderId="8" xfId="0" applyNumberFormat="1" applyFont="1" applyFill="1" applyBorder="1" applyAlignment="1">
      <alignment horizontal="center" vertical="top"/>
    </xf>
    <xf numFmtId="164" fontId="13" fillId="5" borderId="8" xfId="0" applyFont="1" applyFill="1" applyBorder="1" applyAlignment="1">
      <alignment horizontal="center" vertical="top" wrapText="1"/>
    </xf>
    <xf numFmtId="164" fontId="0" fillId="6" borderId="8" xfId="0" applyFont="1" applyFill="1" applyBorder="1" applyAlignment="1">
      <alignment horizontal="center" vertical="top" wrapText="1"/>
    </xf>
    <xf numFmtId="164" fontId="0" fillId="6" borderId="8" xfId="0" applyFont="1" applyFill="1" applyBorder="1" applyAlignment="1">
      <alignment horizontal="left" vertical="top" wrapText="1"/>
    </xf>
    <xf numFmtId="164" fontId="13" fillId="6" borderId="8" xfId="0" applyFont="1" applyFill="1" applyBorder="1" applyAlignment="1">
      <alignment horizontal="center" vertical="top" wrapText="1"/>
    </xf>
    <xf numFmtId="164" fontId="19" fillId="2" borderId="38" xfId="0" applyFont="1" applyFill="1" applyBorder="1" applyAlignment="1">
      <alignment horizontal="center" vertical="top" wrapText="1"/>
    </xf>
    <xf numFmtId="164" fontId="0" fillId="2" borderId="38" xfId="0" applyFont="1" applyFill="1" applyBorder="1" applyAlignment="1">
      <alignment/>
    </xf>
    <xf numFmtId="164" fontId="0" fillId="2" borderId="20" xfId="0" applyFont="1" applyFill="1" applyBorder="1" applyAlignment="1">
      <alignment vertical="top" wrapText="1"/>
    </xf>
    <xf numFmtId="164" fontId="0" fillId="0" borderId="6" xfId="0" applyFont="1" applyBorder="1" applyAlignment="1">
      <alignment horizontal="left" vertical="top" wrapText="1"/>
    </xf>
    <xf numFmtId="167" fontId="13" fillId="0" borderId="8" xfId="15" applyFont="1" applyFill="1" applyBorder="1" applyAlignment="1" applyProtection="1">
      <alignment horizontal="center" vertical="top" wrapText="1"/>
      <protection/>
    </xf>
    <xf numFmtId="164" fontId="4" fillId="0" borderId="6" xfId="0" applyFont="1" applyBorder="1" applyAlignment="1">
      <alignment horizontal="left" vertical="top" wrapText="1"/>
    </xf>
    <xf numFmtId="169" fontId="20" fillId="0" borderId="8" xfId="0" applyNumberFormat="1" applyFont="1" applyBorder="1" applyAlignment="1">
      <alignment/>
    </xf>
    <xf numFmtId="164" fontId="0" fillId="0" borderId="13" xfId="0" applyFont="1" applyBorder="1" applyAlignment="1">
      <alignment horizontal="left" vertical="top" wrapText="1"/>
    </xf>
    <xf numFmtId="164" fontId="0" fillId="0" borderId="8" xfId="0" applyFont="1" applyBorder="1" applyAlignment="1">
      <alignment horizontal="left" vertical="center" wrapText="1"/>
    </xf>
    <xf numFmtId="164" fontId="4" fillId="0" borderId="6" xfId="0" applyFont="1" applyBorder="1" applyAlignment="1">
      <alignment horizontal="left" vertical="center" wrapText="1"/>
    </xf>
    <xf numFmtId="164" fontId="18" fillId="2" borderId="8" xfId="0" applyFont="1" applyFill="1" applyBorder="1" applyAlignment="1">
      <alignment horizontal="left" vertical="top" wrapText="1"/>
    </xf>
    <xf numFmtId="164" fontId="21" fillId="0" borderId="8" xfId="0" applyFont="1" applyBorder="1" applyAlignment="1">
      <alignment horizontal="center" vertical="top" wrapText="1"/>
    </xf>
    <xf numFmtId="164" fontId="4" fillId="0" borderId="8" xfId="0" applyFont="1" applyBorder="1" applyAlignment="1">
      <alignment horizontal="center" vertical="top" wrapText="1"/>
    </xf>
    <xf numFmtId="164" fontId="19" fillId="2" borderId="21" xfId="0" applyFont="1" applyFill="1" applyBorder="1" applyAlignment="1">
      <alignment horizontal="center" vertical="top" wrapText="1"/>
    </xf>
    <xf numFmtId="164" fontId="0" fillId="2" borderId="21" xfId="0" applyFont="1" applyFill="1" applyBorder="1" applyAlignment="1">
      <alignment vertical="top"/>
    </xf>
    <xf numFmtId="164" fontId="0" fillId="2" borderId="25" xfId="0" applyFont="1" applyFill="1" applyBorder="1" applyAlignment="1">
      <alignment vertical="top"/>
    </xf>
    <xf numFmtId="164" fontId="0" fillId="0" borderId="24" xfId="0" applyFont="1" applyFill="1" applyBorder="1" applyAlignment="1">
      <alignment horizontal="center" vertical="top" wrapText="1"/>
    </xf>
    <xf numFmtId="164" fontId="0" fillId="0" borderId="8" xfId="0" applyFont="1" applyFill="1" applyBorder="1" applyAlignment="1">
      <alignment horizontal="center" vertical="top" wrapText="1"/>
    </xf>
    <xf numFmtId="164" fontId="0" fillId="2" borderId="4" xfId="0" applyFont="1" applyFill="1" applyBorder="1" applyAlignment="1">
      <alignment horizontal="center" vertical="top"/>
    </xf>
    <xf numFmtId="164" fontId="0" fillId="8" borderId="39" xfId="0" applyFont="1" applyFill="1" applyBorder="1" applyAlignment="1">
      <alignment horizontal="right" vertical="top" wrapText="1"/>
    </xf>
    <xf numFmtId="164" fontId="0" fillId="8" borderId="23" xfId="0" applyFont="1" applyFill="1" applyBorder="1" applyAlignment="1">
      <alignment vertical="top" wrapText="1"/>
    </xf>
    <xf numFmtId="164" fontId="0" fillId="8" borderId="0" xfId="0" applyFont="1" applyFill="1" applyBorder="1" applyAlignment="1">
      <alignment vertical="top" wrapText="1"/>
    </xf>
    <xf numFmtId="164" fontId="19" fillId="2" borderId="40" xfId="0" applyFont="1" applyFill="1" applyBorder="1" applyAlignment="1">
      <alignment vertical="top" wrapText="1"/>
    </xf>
    <xf numFmtId="164" fontId="0" fillId="7" borderId="39" xfId="0" applyFont="1" applyFill="1" applyBorder="1" applyAlignment="1">
      <alignment horizontal="right" vertical="top" wrapText="1"/>
    </xf>
    <xf numFmtId="164" fontId="0" fillId="7" borderId="38" xfId="0" applyFont="1" applyFill="1" applyBorder="1" applyAlignment="1">
      <alignment vertical="top" wrapText="1"/>
    </xf>
    <xf numFmtId="164" fontId="0" fillId="7" borderId="0" xfId="0" applyFont="1" applyFill="1" applyBorder="1" applyAlignment="1">
      <alignment vertical="top" wrapText="1"/>
    </xf>
    <xf numFmtId="164" fontId="0" fillId="9" borderId="12" xfId="0" applyFont="1" applyFill="1" applyBorder="1" applyAlignment="1">
      <alignment horizontal="right" vertical="top" wrapText="1"/>
    </xf>
    <xf numFmtId="164" fontId="0" fillId="9" borderId="38" xfId="0" applyFont="1" applyFill="1" applyBorder="1" applyAlignment="1">
      <alignment vertical="top" wrapText="1"/>
    </xf>
    <xf numFmtId="164" fontId="0" fillId="9" borderId="23" xfId="0" applyFont="1" applyFill="1" applyBorder="1" applyAlignment="1">
      <alignment vertical="top" wrapText="1"/>
    </xf>
    <xf numFmtId="164" fontId="0" fillId="2" borderId="23" xfId="0" applyFont="1" applyFill="1" applyBorder="1" applyAlignment="1">
      <alignment/>
    </xf>
    <xf numFmtId="164" fontId="19" fillId="2" borderId="41" xfId="0" applyFont="1" applyFill="1" applyBorder="1" applyAlignment="1">
      <alignment vertical="top" wrapText="1"/>
    </xf>
    <xf numFmtId="164" fontId="18" fillId="0" borderId="24" xfId="0" applyFont="1" applyBorder="1" applyAlignment="1">
      <alignment horizontal="center" vertical="top" wrapText="1"/>
    </xf>
    <xf numFmtId="164" fontId="19" fillId="2" borderId="21" xfId="0" applyFont="1" applyFill="1" applyBorder="1" applyAlignment="1">
      <alignment horizontal="center" vertical="top"/>
    </xf>
    <xf numFmtId="164" fontId="0" fillId="0" borderId="13" xfId="0" applyFont="1" applyBorder="1" applyAlignment="1">
      <alignment horizontal="left" vertical="top"/>
    </xf>
    <xf numFmtId="171" fontId="0" fillId="0" borderId="41" xfId="0" applyNumberFormat="1" applyFont="1" applyBorder="1" applyAlignment="1">
      <alignment horizontal="left" vertical="top"/>
    </xf>
    <xf numFmtId="171" fontId="0" fillId="0" borderId="20" xfId="0" applyNumberFormat="1" applyFont="1" applyBorder="1" applyAlignment="1">
      <alignment horizontal="left" vertical="top"/>
    </xf>
    <xf numFmtId="171" fontId="13" fillId="0" borderId="20" xfId="0" applyNumberFormat="1" applyFont="1" applyBorder="1" applyAlignment="1">
      <alignment horizontal="left" vertical="top"/>
    </xf>
    <xf numFmtId="164" fontId="0" fillId="0" borderId="42" xfId="0" applyFont="1" applyBorder="1" applyAlignment="1">
      <alignment horizontal="left" vertical="top"/>
    </xf>
    <xf numFmtId="171" fontId="13" fillId="0" borderId="43" xfId="0" applyNumberFormat="1" applyFont="1" applyBorder="1" applyAlignment="1">
      <alignment horizontal="left" vertical="top"/>
    </xf>
    <xf numFmtId="164" fontId="0" fillId="2" borderId="0" xfId="0" applyFont="1" applyFill="1" applyBorder="1" applyAlignment="1">
      <alignment/>
    </xf>
    <xf numFmtId="164" fontId="0" fillId="2" borderId="37" xfId="0" applyFill="1" applyBorder="1" applyAlignment="1">
      <alignment vertical="top"/>
    </xf>
    <xf numFmtId="164" fontId="0" fillId="2" borderId="37" xfId="0" applyFill="1" applyBorder="1" applyAlignment="1">
      <alignment/>
    </xf>
    <xf numFmtId="164" fontId="0" fillId="0" borderId="37" xfId="0" applyBorder="1" applyAlignment="1">
      <alignment/>
    </xf>
    <xf numFmtId="164" fontId="0" fillId="2" borderId="5" xfId="0" applyFill="1" applyBorder="1" applyAlignment="1">
      <alignment/>
    </xf>
    <xf numFmtId="164" fontId="4" fillId="2" borderId="44" xfId="0" applyFont="1" applyFill="1" applyBorder="1" applyAlignment="1">
      <alignment horizontal="left" vertical="top" wrapText="1"/>
    </xf>
    <xf numFmtId="164" fontId="0" fillId="0" borderId="38" xfId="0" applyFont="1" applyBorder="1" applyAlignment="1">
      <alignment/>
    </xf>
    <xf numFmtId="164" fontId="0" fillId="2" borderId="20" xfId="0" applyFont="1" applyFill="1" applyBorder="1" applyAlignment="1">
      <alignment/>
    </xf>
    <xf numFmtId="164" fontId="0" fillId="2" borderId="3" xfId="0" applyFill="1" applyBorder="1" applyAlignment="1">
      <alignment vertical="top" wrapText="1"/>
    </xf>
    <xf numFmtId="164" fontId="0" fillId="2" borderId="0" xfId="0" applyFill="1" applyBorder="1" applyAlignment="1">
      <alignment vertical="top" wrapText="1"/>
    </xf>
    <xf numFmtId="164" fontId="0" fillId="0" borderId="23" xfId="0" applyFont="1" applyBorder="1" applyAlignment="1">
      <alignment/>
    </xf>
    <xf numFmtId="164" fontId="0" fillId="2" borderId="41" xfId="0" applyFont="1" applyFill="1" applyBorder="1" applyAlignment="1">
      <alignment horizontal="center" vertical="top" wrapText="1"/>
    </xf>
    <xf numFmtId="164" fontId="15" fillId="2" borderId="4" xfId="0" applyFont="1" applyFill="1" applyBorder="1" applyAlignment="1">
      <alignment vertical="top" wrapText="1"/>
    </xf>
    <xf numFmtId="164" fontId="0" fillId="0" borderId="8" xfId="0" applyFont="1" applyBorder="1" applyAlignment="1">
      <alignment horizontal="left" vertical="top" wrapText="1"/>
    </xf>
    <xf numFmtId="167" fontId="13" fillId="0" borderId="23" xfId="0" applyNumberFormat="1" applyFont="1" applyBorder="1" applyAlignment="1">
      <alignment/>
    </xf>
    <xf numFmtId="164" fontId="13" fillId="0" borderId="38" xfId="0" applyFont="1" applyBorder="1" applyAlignment="1">
      <alignment/>
    </xf>
    <xf numFmtId="164" fontId="0" fillId="2" borderId="4" xfId="0" applyFill="1" applyBorder="1" applyAlignment="1">
      <alignment vertical="top"/>
    </xf>
    <xf numFmtId="166" fontId="0" fillId="0" borderId="0" xfId="0" applyNumberFormat="1" applyFont="1" applyAlignment="1">
      <alignment/>
    </xf>
    <xf numFmtId="164" fontId="24" fillId="0" borderId="8" xfId="0" applyFont="1" applyBorder="1" applyAlignment="1">
      <alignment/>
    </xf>
    <xf numFmtId="164" fontId="24" fillId="0" borderId="8" xfId="0" applyFont="1" applyFill="1" applyBorder="1" applyAlignment="1">
      <alignment/>
    </xf>
    <xf numFmtId="168" fontId="13" fillId="0" borderId="38" xfId="15" applyNumberFormat="1" applyFont="1" applyFill="1" applyBorder="1" applyAlignment="1" applyProtection="1">
      <alignment/>
      <protection/>
    </xf>
    <xf numFmtId="166" fontId="24" fillId="0" borderId="8" xfId="17" applyFont="1" applyFill="1" applyBorder="1" applyAlignment="1" applyProtection="1">
      <alignment/>
      <protection/>
    </xf>
    <xf numFmtId="173" fontId="24" fillId="0" borderId="8" xfId="17" applyNumberFormat="1" applyFont="1" applyFill="1" applyBorder="1" applyAlignment="1" applyProtection="1">
      <alignment/>
      <protection/>
    </xf>
    <xf numFmtId="164" fontId="0" fillId="0" borderId="34" xfId="0" applyFont="1" applyBorder="1" applyAlignment="1">
      <alignment horizontal="left" vertical="top" wrapText="1"/>
    </xf>
    <xf numFmtId="164" fontId="13" fillId="0" borderId="26" xfId="0" applyFont="1" applyBorder="1" applyAlignment="1">
      <alignment/>
    </xf>
    <xf numFmtId="164" fontId="0" fillId="2" borderId="43" xfId="0" applyFont="1" applyFill="1" applyBorder="1" applyAlignment="1">
      <alignment horizontal="center" vertical="top" wrapText="1"/>
    </xf>
    <xf numFmtId="164" fontId="15" fillId="2" borderId="19" xfId="0" applyFont="1" applyFill="1" applyBorder="1" applyAlignment="1">
      <alignment vertical="top" wrapText="1"/>
    </xf>
    <xf numFmtId="164" fontId="15" fillId="0" borderId="0" xfId="0" applyFont="1" applyBorder="1" applyAlignment="1">
      <alignment horizontal="left" vertical="top" wrapText="1"/>
    </xf>
    <xf numFmtId="164" fontId="0" fillId="0" borderId="0" xfId="0" applyBorder="1" applyAlignment="1">
      <alignment horizontal="left"/>
    </xf>
    <xf numFmtId="164" fontId="0" fillId="0" borderId="0" xfId="0" applyBorder="1" applyAlignment="1">
      <alignment/>
    </xf>
    <xf numFmtId="164" fontId="15" fillId="2" borderId="0" xfId="0" applyFont="1" applyFill="1" applyBorder="1" applyAlignment="1">
      <alignment horizontal="center" vertical="top" wrapText="1"/>
    </xf>
    <xf numFmtId="164" fontId="15" fillId="2" borderId="0" xfId="0" applyFont="1" applyFill="1" applyBorder="1" applyAlignment="1">
      <alignment vertical="top" wrapText="1"/>
    </xf>
    <xf numFmtId="164" fontId="4" fillId="2" borderId="1" xfId="0" applyFont="1" applyFill="1" applyBorder="1" applyAlignment="1">
      <alignment vertical="top" wrapText="1"/>
    </xf>
    <xf numFmtId="164" fontId="4" fillId="0" borderId="45" xfId="0" applyFont="1" applyBorder="1" applyAlignment="1">
      <alignment horizontal="center" vertical="top" wrapText="1"/>
    </xf>
    <xf numFmtId="164" fontId="15" fillId="2" borderId="46" xfId="0" applyFont="1" applyFill="1" applyBorder="1" applyAlignment="1">
      <alignment horizontal="center" vertical="top" wrapText="1"/>
    </xf>
    <xf numFmtId="164" fontId="4" fillId="0" borderId="0" xfId="0" applyFont="1" applyBorder="1" applyAlignment="1">
      <alignment vertical="top" wrapText="1"/>
    </xf>
    <xf numFmtId="164" fontId="0" fillId="0" borderId="0" xfId="0" applyFont="1" applyBorder="1" applyAlignment="1">
      <alignment/>
    </xf>
    <xf numFmtId="164" fontId="0" fillId="2" borderId="40" xfId="0" applyFill="1" applyBorder="1" applyAlignment="1">
      <alignment vertical="top"/>
    </xf>
    <xf numFmtId="164" fontId="15" fillId="2" borderId="9" xfId="0" applyFont="1" applyFill="1" applyBorder="1" applyAlignment="1">
      <alignment horizontal="center" vertical="top" wrapText="1"/>
    </xf>
    <xf numFmtId="164" fontId="0" fillId="0" borderId="0" xfId="0" applyBorder="1" applyAlignment="1">
      <alignment vertical="top" wrapText="1"/>
    </xf>
    <xf numFmtId="164" fontId="0" fillId="0" borderId="34" xfId="0" applyFont="1" applyBorder="1" applyAlignment="1">
      <alignment horizontal="left" vertical="center" wrapText="1"/>
    </xf>
    <xf numFmtId="164" fontId="15" fillId="0" borderId="27" xfId="0" applyFont="1" applyBorder="1" applyAlignment="1">
      <alignment horizontal="center" wrapText="1"/>
    </xf>
    <xf numFmtId="164" fontId="0" fillId="0" borderId="0" xfId="0" applyBorder="1" applyAlignment="1">
      <alignment wrapText="1"/>
    </xf>
    <xf numFmtId="164" fontId="0" fillId="2" borderId="43" xfId="0" applyFill="1" applyBorder="1" applyAlignment="1">
      <alignment vertical="top"/>
    </xf>
    <xf numFmtId="164" fontId="4" fillId="0" borderId="47" xfId="0" applyFont="1" applyBorder="1" applyAlignment="1">
      <alignment horizontal="center" vertical="top" wrapText="1"/>
    </xf>
    <xf numFmtId="164" fontId="15" fillId="0" borderId="19" xfId="0" applyFont="1" applyBorder="1" applyAlignment="1">
      <alignment horizontal="center" vertical="top" wrapText="1"/>
    </xf>
    <xf numFmtId="164" fontId="0" fillId="2" borderId="40" xfId="0" applyFill="1" applyBorder="1" applyAlignment="1">
      <alignment/>
    </xf>
    <xf numFmtId="164" fontId="0" fillId="2" borderId="43" xfId="0" applyFill="1" applyBorder="1" applyAlignment="1">
      <alignment/>
    </xf>
    <xf numFmtId="164" fontId="4" fillId="0" borderId="46" xfId="0" applyFont="1" applyBorder="1" applyAlignment="1">
      <alignment horizontal="center" vertical="top" wrapText="1"/>
    </xf>
    <xf numFmtId="164" fontId="15" fillId="0" borderId="27"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Percent" xfId="19"/>
    <cellStyle name="Normal_pag. 1" xfId="20"/>
    <cellStyle name="Normale 2" xfId="21"/>
    <cellStyle name="Normale 2 2" xfId="22"/>
    <cellStyle name="Normale 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257175</xdr:colOff>
      <xdr:row>4</xdr:row>
      <xdr:rowOff>9525</xdr:rowOff>
    </xdr:to>
    <xdr:pic>
      <xdr:nvPicPr>
        <xdr:cNvPr id="1" name="Immagine 1"/>
        <xdr:cNvPicPr preferRelativeResize="1">
          <a:picLocks noChangeAspect="1"/>
        </xdr:cNvPicPr>
      </xdr:nvPicPr>
      <xdr:blipFill>
        <a:blip r:embed="rId1"/>
        <a:stretch>
          <a:fillRect/>
        </a:stretch>
      </xdr:blipFill>
      <xdr:spPr>
        <a:xfrm>
          <a:off x="0" y="0"/>
          <a:ext cx="942975" cy="733425"/>
        </a:xfrm>
        <a:prstGeom prst="rect">
          <a:avLst/>
        </a:prstGeom>
        <a:blipFill>
          <a:blip r:embed=""/>
          <a:srcRect/>
          <a:stretch>
            <a:fillRect/>
          </a:stretch>
        </a:blipFill>
        <a:ln w="9525" cmpd="sng">
          <a:noFill/>
        </a:ln>
      </xdr:spPr>
    </xdr:pic>
    <xdr:clientData/>
  </xdr:twoCellAnchor>
  <xdr:twoCellAnchor>
    <xdr:from>
      <xdr:col>0</xdr:col>
      <xdr:colOff>0</xdr:colOff>
      <xdr:row>0</xdr:row>
      <xdr:rowOff>0</xdr:rowOff>
    </xdr:from>
    <xdr:to>
      <xdr:col>1</xdr:col>
      <xdr:colOff>257175</xdr:colOff>
      <xdr:row>4</xdr:row>
      <xdr:rowOff>9525</xdr:rowOff>
    </xdr:to>
    <xdr:pic>
      <xdr:nvPicPr>
        <xdr:cNvPr id="2" name="Immagine 3"/>
        <xdr:cNvPicPr preferRelativeResize="1">
          <a:picLocks noChangeAspect="1"/>
        </xdr:cNvPicPr>
      </xdr:nvPicPr>
      <xdr:blipFill>
        <a:blip r:embed="rId1"/>
        <a:stretch>
          <a:fillRect/>
        </a:stretch>
      </xdr:blipFill>
      <xdr:spPr>
        <a:xfrm>
          <a:off x="0" y="0"/>
          <a:ext cx="942975" cy="7334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s>
</file>

<file path=xl/worksheets/sheet1.xml><?xml version="1.0" encoding="utf-8"?>
<worksheet xmlns="http://schemas.openxmlformats.org/spreadsheetml/2006/main" xmlns:r="http://schemas.openxmlformats.org/officeDocument/2006/relationships">
  <dimension ref="A1:N27"/>
  <sheetViews>
    <sheetView tabSelected="1" zoomScale="85" zoomScaleNormal="85" workbookViewId="0" topLeftCell="A1">
      <selection activeCell="R16" sqref="R16"/>
    </sheetView>
  </sheetViews>
  <sheetFormatPr defaultColWidth="9.140625" defaultRowHeight="15"/>
  <cols>
    <col min="1" max="14" width="10.28125" style="0" customWidth="1"/>
  </cols>
  <sheetData>
    <row r="1" spans="1:14" ht="14.25">
      <c r="A1" s="1"/>
      <c r="B1" s="2" t="s">
        <v>0</v>
      </c>
      <c r="C1" s="2"/>
      <c r="D1" s="2"/>
      <c r="E1" s="2"/>
      <c r="F1" s="2"/>
      <c r="G1" s="2"/>
      <c r="H1" s="2"/>
      <c r="I1" s="2"/>
      <c r="J1" s="2"/>
      <c r="K1" s="2"/>
      <c r="L1" s="2"/>
      <c r="M1" s="2"/>
      <c r="N1" s="2"/>
    </row>
    <row r="2" spans="1:14" ht="14.25">
      <c r="A2" s="3"/>
      <c r="B2" s="2"/>
      <c r="C2" s="2"/>
      <c r="D2" s="2"/>
      <c r="E2" s="2"/>
      <c r="F2" s="2"/>
      <c r="G2" s="2"/>
      <c r="H2" s="2"/>
      <c r="I2" s="2"/>
      <c r="J2" s="2"/>
      <c r="K2" s="2"/>
      <c r="L2" s="2"/>
      <c r="M2" s="2"/>
      <c r="N2" s="2"/>
    </row>
    <row r="3" spans="1:14" ht="14.25">
      <c r="A3" s="3"/>
      <c r="B3" s="2"/>
      <c r="C3" s="2"/>
      <c r="D3" s="2"/>
      <c r="E3" s="2"/>
      <c r="F3" s="2"/>
      <c r="G3" s="2"/>
      <c r="H3" s="2"/>
      <c r="I3" s="2"/>
      <c r="J3" s="2"/>
      <c r="K3" s="2"/>
      <c r="L3" s="2"/>
      <c r="M3" s="2"/>
      <c r="N3" s="2"/>
    </row>
    <row r="4" spans="1:14" ht="14.25">
      <c r="A4" s="3"/>
      <c r="B4" s="2"/>
      <c r="C4" s="2"/>
      <c r="D4" s="2"/>
      <c r="E4" s="2"/>
      <c r="F4" s="2"/>
      <c r="G4" s="2"/>
      <c r="H4" s="2"/>
      <c r="I4" s="2"/>
      <c r="J4" s="2"/>
      <c r="K4" s="2"/>
      <c r="L4" s="2"/>
      <c r="M4" s="2"/>
      <c r="N4" s="2"/>
    </row>
    <row r="5" spans="1:14" ht="15">
      <c r="A5" s="3"/>
      <c r="B5" s="4"/>
      <c r="C5" s="4"/>
      <c r="D5" s="4"/>
      <c r="E5" s="4"/>
      <c r="F5" s="5"/>
      <c r="G5" s="5"/>
      <c r="H5" s="5"/>
      <c r="I5" s="5"/>
      <c r="J5" s="5"/>
      <c r="K5" s="5"/>
      <c r="L5" s="5"/>
      <c r="M5" s="5"/>
      <c r="N5" s="6"/>
    </row>
    <row r="6" spans="1:14" ht="18">
      <c r="A6" s="7" t="s">
        <v>1</v>
      </c>
      <c r="B6" s="7"/>
      <c r="C6" s="7"/>
      <c r="D6" s="7"/>
      <c r="E6" s="7"/>
      <c r="F6" s="8" t="s">
        <v>2</v>
      </c>
      <c r="G6" s="8"/>
      <c r="H6" s="8"/>
      <c r="I6" s="8"/>
      <c r="J6" s="8"/>
      <c r="K6" s="8"/>
      <c r="L6" s="8"/>
      <c r="M6" s="8"/>
      <c r="N6" s="8"/>
    </row>
    <row r="7" spans="1:14" ht="14.25">
      <c r="A7" s="3"/>
      <c r="B7" s="4"/>
      <c r="C7" s="4"/>
      <c r="D7" s="4"/>
      <c r="E7" s="4"/>
      <c r="F7" s="5"/>
      <c r="G7" s="5"/>
      <c r="H7" s="5"/>
      <c r="I7" s="5"/>
      <c r="J7" s="5"/>
      <c r="K7" s="5"/>
      <c r="L7" s="5"/>
      <c r="M7" s="5"/>
      <c r="N7" s="6"/>
    </row>
    <row r="8" spans="1:14" ht="14.25">
      <c r="A8" s="3"/>
      <c r="B8" s="4"/>
      <c r="C8" s="4"/>
      <c r="D8" s="4"/>
      <c r="E8" s="4"/>
      <c r="F8" s="9" t="s">
        <v>3</v>
      </c>
      <c r="G8" s="9"/>
      <c r="H8" s="9"/>
      <c r="I8" s="10" t="s">
        <v>4</v>
      </c>
      <c r="J8" s="10"/>
      <c r="K8" s="10"/>
      <c r="L8" s="10"/>
      <c r="M8" s="10"/>
      <c r="N8" s="10"/>
    </row>
    <row r="9" spans="1:14" ht="14.25">
      <c r="A9" s="3"/>
      <c r="B9" s="4"/>
      <c r="C9" s="4"/>
      <c r="D9" s="4"/>
      <c r="E9" s="4"/>
      <c r="F9" s="11" t="s">
        <v>5</v>
      </c>
      <c r="G9" s="11"/>
      <c r="H9" s="11"/>
      <c r="I9" s="12" t="s">
        <v>6</v>
      </c>
      <c r="J9" s="12"/>
      <c r="K9" s="12"/>
      <c r="L9" s="12"/>
      <c r="M9" s="12"/>
      <c r="N9" s="12"/>
    </row>
    <row r="10" spans="1:14" ht="14.25">
      <c r="A10" s="3"/>
      <c r="B10" s="4"/>
      <c r="C10" s="4"/>
      <c r="D10" s="4"/>
      <c r="E10" s="4"/>
      <c r="F10" s="11" t="s">
        <v>7</v>
      </c>
      <c r="G10" s="11"/>
      <c r="H10" s="11"/>
      <c r="I10" s="10">
        <v>2010</v>
      </c>
      <c r="J10" s="10"/>
      <c r="K10" s="10"/>
      <c r="L10" s="10"/>
      <c r="M10" s="10"/>
      <c r="N10" s="10"/>
    </row>
    <row r="11" spans="1:14" ht="14.25">
      <c r="A11" s="3"/>
      <c r="B11" s="4"/>
      <c r="C11" s="4"/>
      <c r="D11" s="4"/>
      <c r="E11" s="4"/>
      <c r="F11" s="13"/>
      <c r="G11" s="13"/>
      <c r="H11" s="13"/>
      <c r="I11" s="13"/>
      <c r="J11" s="13"/>
      <c r="K11" s="13"/>
      <c r="L11" s="13"/>
      <c r="M11" s="13"/>
      <c r="N11" s="13"/>
    </row>
    <row r="12" spans="1:14" ht="14.25">
      <c r="A12" s="14" t="s">
        <v>8</v>
      </c>
      <c r="B12" s="14"/>
      <c r="C12" s="14"/>
      <c r="D12" s="14"/>
      <c r="E12" s="14"/>
      <c r="F12" s="15" t="s">
        <v>9</v>
      </c>
      <c r="G12" s="15"/>
      <c r="H12" s="15"/>
      <c r="I12" s="12" t="s">
        <v>10</v>
      </c>
      <c r="J12" s="12"/>
      <c r="K12" s="12"/>
      <c r="L12" s="12"/>
      <c r="M12" s="12"/>
      <c r="N12" s="12"/>
    </row>
    <row r="13" spans="1:14" ht="38.25" customHeight="1">
      <c r="A13" s="16"/>
      <c r="B13" s="17"/>
      <c r="C13" s="17"/>
      <c r="D13" s="17"/>
      <c r="E13" s="17"/>
      <c r="F13" s="18" t="s">
        <v>11</v>
      </c>
      <c r="G13" s="18"/>
      <c r="H13" s="18"/>
      <c r="I13" s="19"/>
      <c r="J13" s="19"/>
      <c r="K13" s="19"/>
      <c r="L13" s="20"/>
      <c r="M13" s="20"/>
      <c r="N13" s="20"/>
    </row>
    <row r="14" spans="1:14" ht="41.25" customHeight="1">
      <c r="A14" s="16"/>
      <c r="B14" s="17"/>
      <c r="C14" s="17"/>
      <c r="D14" s="17"/>
      <c r="E14" s="17"/>
      <c r="F14" s="21" t="s">
        <v>12</v>
      </c>
      <c r="G14" s="21"/>
      <c r="H14" s="21"/>
      <c r="I14" s="22"/>
      <c r="J14" s="22"/>
      <c r="K14" s="22"/>
      <c r="L14" s="23"/>
      <c r="M14" s="23"/>
      <c r="N14" s="23"/>
    </row>
    <row r="15" spans="1:14" ht="14.25">
      <c r="A15" s="16"/>
      <c r="B15" s="17"/>
      <c r="C15" s="17"/>
      <c r="D15" s="17"/>
      <c r="E15" s="17"/>
      <c r="F15" s="24"/>
      <c r="G15" s="24"/>
      <c r="H15" s="24"/>
      <c r="I15" s="24"/>
      <c r="J15" s="24"/>
      <c r="K15" s="24"/>
      <c r="L15" s="24"/>
      <c r="M15" s="24"/>
      <c r="N15" s="24"/>
    </row>
    <row r="16" spans="1:14" ht="27.75" customHeight="1">
      <c r="A16" s="3"/>
      <c r="B16" s="4"/>
      <c r="C16" s="4"/>
      <c r="D16" s="4"/>
      <c r="E16" s="4"/>
      <c r="F16" s="25" t="s">
        <v>13</v>
      </c>
      <c r="G16" s="25"/>
      <c r="H16" s="25"/>
      <c r="I16" s="26" t="s">
        <v>14</v>
      </c>
      <c r="J16" s="27" t="s">
        <v>15</v>
      </c>
      <c r="K16" s="27"/>
      <c r="L16" s="27"/>
      <c r="M16" s="28" t="s">
        <v>16</v>
      </c>
      <c r="N16" s="29" t="s">
        <v>17</v>
      </c>
    </row>
    <row r="17" spans="1:14" ht="27.75" customHeight="1">
      <c r="A17" s="3"/>
      <c r="B17" s="4"/>
      <c r="C17" s="4"/>
      <c r="D17" s="4"/>
      <c r="E17" s="4"/>
      <c r="F17" s="25"/>
      <c r="G17" s="25"/>
      <c r="H17" s="25"/>
      <c r="I17" s="26" t="s">
        <v>18</v>
      </c>
      <c r="J17" s="26" t="s">
        <v>19</v>
      </c>
      <c r="K17" s="26"/>
      <c r="L17" s="26"/>
      <c r="M17" s="26" t="s">
        <v>20</v>
      </c>
      <c r="N17" s="30"/>
    </row>
    <row r="18" spans="1:14" ht="28.5" customHeight="1">
      <c r="A18" s="3"/>
      <c r="B18" s="4"/>
      <c r="C18" s="4"/>
      <c r="D18" s="4"/>
      <c r="E18" s="4"/>
      <c r="F18" s="31" t="s">
        <v>21</v>
      </c>
      <c r="G18" s="31"/>
      <c r="H18" s="31"/>
      <c r="I18" s="31" t="s">
        <v>22</v>
      </c>
      <c r="J18" s="31" t="s">
        <v>23</v>
      </c>
      <c r="K18" s="31"/>
      <c r="L18" s="32" t="s">
        <v>24</v>
      </c>
      <c r="M18" s="33"/>
      <c r="N18" s="33"/>
    </row>
    <row r="19" spans="1:14" ht="14.25" customHeight="1">
      <c r="A19" s="3"/>
      <c r="B19" s="4"/>
      <c r="C19" s="4"/>
      <c r="D19" s="4"/>
      <c r="E19" s="4"/>
      <c r="F19" s="31" t="s">
        <v>25</v>
      </c>
      <c r="G19" s="31"/>
      <c r="H19" s="31"/>
      <c r="I19" s="34" t="s">
        <v>26</v>
      </c>
      <c r="J19" s="34"/>
      <c r="K19" s="34"/>
      <c r="L19" s="34"/>
      <c r="M19" s="34"/>
      <c r="N19" s="34"/>
    </row>
    <row r="20" spans="1:14" ht="15">
      <c r="A20" s="35"/>
      <c r="B20" s="36"/>
      <c r="C20" s="36"/>
      <c r="D20" s="36"/>
      <c r="E20" s="36"/>
      <c r="F20" s="36"/>
      <c r="G20" s="36"/>
      <c r="H20" s="36"/>
      <c r="I20" s="36"/>
      <c r="J20" s="36"/>
      <c r="K20" s="36"/>
      <c r="L20" s="36"/>
      <c r="M20" s="36"/>
      <c r="N20" s="37"/>
    </row>
    <row r="21" spans="1:14" ht="14.25">
      <c r="A21" s="38"/>
      <c r="B21" s="38"/>
      <c r="C21" s="38"/>
      <c r="D21" s="38"/>
      <c r="E21" s="38"/>
      <c r="F21" s="38"/>
      <c r="G21" s="38"/>
      <c r="H21" s="38"/>
      <c r="I21" s="38"/>
      <c r="J21" s="38"/>
      <c r="K21" s="38"/>
      <c r="L21" s="38"/>
      <c r="M21" s="38"/>
      <c r="N21" s="38"/>
    </row>
    <row r="22" spans="1:14" ht="14.25">
      <c r="A22" s="39" t="s">
        <v>27</v>
      </c>
      <c r="B22" s="39"/>
      <c r="C22" s="39"/>
      <c r="D22" s="39"/>
      <c r="E22" s="39"/>
      <c r="F22" s="39"/>
      <c r="G22" s="39"/>
      <c r="H22" s="39"/>
      <c r="I22" s="39"/>
      <c r="J22" s="39"/>
      <c r="K22" s="39"/>
      <c r="L22" s="39"/>
      <c r="M22" s="39"/>
      <c r="N22" s="39"/>
    </row>
    <row r="23" spans="1:14" ht="14.25">
      <c r="A23" s="39" t="s">
        <v>28</v>
      </c>
      <c r="B23" s="39"/>
      <c r="C23" s="39"/>
      <c r="D23" s="39"/>
      <c r="E23" s="39"/>
      <c r="F23" s="39"/>
      <c r="G23" s="39"/>
      <c r="H23" s="39"/>
      <c r="I23" s="39"/>
      <c r="J23" s="39"/>
      <c r="K23" s="39"/>
      <c r="L23" s="39"/>
      <c r="M23" s="39"/>
      <c r="N23" s="39"/>
    </row>
    <row r="24" spans="1:14" ht="14.25">
      <c r="A24" s="39" t="s">
        <v>29</v>
      </c>
      <c r="B24" s="39"/>
      <c r="C24" s="39"/>
      <c r="D24" s="39"/>
      <c r="E24" s="39"/>
      <c r="F24" s="39"/>
      <c r="G24" s="39"/>
      <c r="H24" s="39"/>
      <c r="I24" s="39"/>
      <c r="J24" s="39"/>
      <c r="K24" s="39"/>
      <c r="L24" s="39"/>
      <c r="M24" s="39"/>
      <c r="N24" s="39"/>
    </row>
    <row r="25" spans="1:14" ht="14.25">
      <c r="A25" s="39" t="s">
        <v>30</v>
      </c>
      <c r="B25" s="39"/>
      <c r="C25" s="39"/>
      <c r="D25" s="39"/>
      <c r="E25" s="39"/>
      <c r="F25" s="39"/>
      <c r="G25" s="39"/>
      <c r="H25" s="39"/>
      <c r="I25" s="39"/>
      <c r="J25" s="39"/>
      <c r="K25" s="39"/>
      <c r="L25" s="39"/>
      <c r="M25" s="39"/>
      <c r="N25" s="39"/>
    </row>
    <row r="26" spans="1:14" ht="14.25" customHeight="1">
      <c r="A26" s="40" t="s">
        <v>31</v>
      </c>
      <c r="B26" s="40"/>
      <c r="C26" s="40"/>
      <c r="D26" s="40"/>
      <c r="E26" s="40"/>
      <c r="F26" s="40"/>
      <c r="G26" s="40"/>
      <c r="H26" s="40"/>
      <c r="I26" s="40"/>
      <c r="J26" s="40"/>
      <c r="K26" s="40"/>
      <c r="L26" s="40"/>
      <c r="M26" s="40"/>
      <c r="N26" s="40"/>
    </row>
    <row r="27" spans="1:14" ht="14.25" customHeight="1">
      <c r="A27" s="40" t="s">
        <v>32</v>
      </c>
      <c r="B27" s="40"/>
      <c r="C27" s="40"/>
      <c r="D27" s="40"/>
      <c r="E27" s="40"/>
      <c r="F27" s="40"/>
      <c r="G27" s="40"/>
      <c r="H27" s="40"/>
      <c r="I27" s="40"/>
      <c r="J27" s="40"/>
      <c r="K27" s="40"/>
      <c r="L27" s="40"/>
      <c r="M27" s="40"/>
      <c r="N27" s="40"/>
    </row>
  </sheetData>
  <sheetProtection selectLockedCells="1" selectUnlockedCells="1"/>
  <mergeCells count="34">
    <mergeCell ref="B1:N4"/>
    <mergeCell ref="A6:E6"/>
    <mergeCell ref="F6:N6"/>
    <mergeCell ref="F8:H8"/>
    <mergeCell ref="I8:N8"/>
    <mergeCell ref="F9:H9"/>
    <mergeCell ref="I9:N9"/>
    <mergeCell ref="F10:H10"/>
    <mergeCell ref="I10:N10"/>
    <mergeCell ref="F11:N11"/>
    <mergeCell ref="A12:E12"/>
    <mergeCell ref="F12:H12"/>
    <mergeCell ref="I12:N12"/>
    <mergeCell ref="F13:H13"/>
    <mergeCell ref="I13:K13"/>
    <mergeCell ref="L13:N13"/>
    <mergeCell ref="F14:H14"/>
    <mergeCell ref="I14:K14"/>
    <mergeCell ref="L14:N14"/>
    <mergeCell ref="F15:N15"/>
    <mergeCell ref="F16:H17"/>
    <mergeCell ref="J16:L16"/>
    <mergeCell ref="J17:L17"/>
    <mergeCell ref="F18:H18"/>
    <mergeCell ref="J18:K18"/>
    <mergeCell ref="M18:N18"/>
    <mergeCell ref="F19:H19"/>
    <mergeCell ref="I19:N19"/>
    <mergeCell ref="A22:N22"/>
    <mergeCell ref="A23:N23"/>
    <mergeCell ref="A24:N24"/>
    <mergeCell ref="A25:N25"/>
    <mergeCell ref="A26:N26"/>
    <mergeCell ref="A27:N27"/>
  </mergeCells>
  <printOptions/>
  <pageMargins left="0.7" right="0.7" top="0.75" bottom="0.75" header="0.5118055555555555" footer="0.5118055555555555"/>
  <pageSetup horizontalDpi="300" verticalDpi="300" orientation="portrait" paperSize="9"/>
  <drawing r:id="rId2"/>
  <legacyDrawing r:id="rId1"/>
</worksheet>
</file>

<file path=xl/worksheets/sheet2.xml><?xml version="1.0" encoding="utf-8"?>
<worksheet xmlns="http://schemas.openxmlformats.org/spreadsheetml/2006/main" xmlns:r="http://schemas.openxmlformats.org/officeDocument/2006/relationships">
  <dimension ref="A1:Q17"/>
  <sheetViews>
    <sheetView zoomScale="115" zoomScaleNormal="115" workbookViewId="0" topLeftCell="A1">
      <selection activeCell="N12" sqref="N12"/>
    </sheetView>
  </sheetViews>
  <sheetFormatPr defaultColWidth="9.140625" defaultRowHeight="15"/>
  <cols>
    <col min="1" max="11" width="12.421875" style="41" customWidth="1"/>
    <col min="12" max="12" width="42.00390625" style="41" customWidth="1"/>
    <col min="13" max="13" width="13.421875" style="41" customWidth="1"/>
    <col min="14" max="14" width="13.28125" style="41" customWidth="1"/>
    <col min="15" max="15" width="13.421875" style="41" customWidth="1"/>
    <col min="16" max="16" width="13.00390625" style="41" customWidth="1"/>
    <col min="17" max="17" width="11.57421875" style="41" customWidth="1"/>
    <col min="18" max="16384" width="9.140625" style="41" customWidth="1"/>
  </cols>
  <sheetData>
    <row r="1" spans="1:11" ht="21" customHeight="1">
      <c r="A1" s="42" t="s">
        <v>33</v>
      </c>
      <c r="B1" s="42"/>
      <c r="C1" s="42"/>
      <c r="D1" s="43" t="s">
        <v>34</v>
      </c>
      <c r="E1" s="43"/>
      <c r="F1" s="43"/>
      <c r="G1" s="43"/>
      <c r="H1" s="43"/>
      <c r="I1" s="43"/>
      <c r="J1" s="43"/>
      <c r="K1" s="43"/>
    </row>
    <row r="2" spans="1:11" ht="21" customHeight="1">
      <c r="A2" s="44"/>
      <c r="B2" s="45"/>
      <c r="C2" s="46"/>
      <c r="D2" s="47" t="s">
        <v>35</v>
      </c>
      <c r="E2" s="47"/>
      <c r="F2" s="47"/>
      <c r="G2" s="47"/>
      <c r="H2" s="48" t="s">
        <v>36</v>
      </c>
      <c r="I2" s="49">
        <v>320</v>
      </c>
      <c r="J2" s="49"/>
      <c r="K2" s="49"/>
    </row>
    <row r="3" spans="1:11" ht="21" customHeight="1">
      <c r="A3" s="44"/>
      <c r="B3" s="45"/>
      <c r="C3" s="46"/>
      <c r="D3" s="50" t="s">
        <v>37</v>
      </c>
      <c r="E3" s="50"/>
      <c r="F3" s="50"/>
      <c r="G3" s="50"/>
      <c r="H3" s="51" t="s">
        <v>38</v>
      </c>
      <c r="I3" s="52">
        <v>453</v>
      </c>
      <c r="J3" s="52"/>
      <c r="K3" s="52"/>
    </row>
    <row r="4" spans="1:13" ht="21" customHeight="1">
      <c r="A4" s="44"/>
      <c r="B4" s="45"/>
      <c r="C4" s="46"/>
      <c r="D4" s="53" t="s">
        <v>39</v>
      </c>
      <c r="E4" s="53"/>
      <c r="F4" s="53"/>
      <c r="G4" s="53"/>
      <c r="H4" s="54" t="s">
        <v>40</v>
      </c>
      <c r="I4" s="55" t="s">
        <v>41</v>
      </c>
      <c r="J4" s="56">
        <v>719911.3</v>
      </c>
      <c r="K4" s="56"/>
      <c r="M4" s="57"/>
    </row>
    <row r="5" spans="1:14" ht="21" customHeight="1">
      <c r="A5" s="44"/>
      <c r="B5" s="45"/>
      <c r="C5" s="46"/>
      <c r="D5" s="53"/>
      <c r="E5" s="53"/>
      <c r="F5" s="53"/>
      <c r="G5" s="53"/>
      <c r="H5" s="58" t="s">
        <v>42</v>
      </c>
      <c r="I5" s="59" t="s">
        <v>41</v>
      </c>
      <c r="J5" s="60">
        <v>705171.2</v>
      </c>
      <c r="K5" s="60"/>
      <c r="M5" s="61"/>
      <c r="N5" s="62">
        <f>365*24</f>
        <v>8760</v>
      </c>
    </row>
    <row r="6" spans="1:17" ht="21" customHeight="1">
      <c r="A6" s="44"/>
      <c r="B6" s="45"/>
      <c r="C6" s="46"/>
      <c r="D6" s="53"/>
      <c r="E6" s="53"/>
      <c r="F6" s="53"/>
      <c r="G6" s="53"/>
      <c r="H6" s="58" t="s">
        <v>43</v>
      </c>
      <c r="I6" s="59" t="s">
        <v>41</v>
      </c>
      <c r="J6" s="63">
        <v>605156.02</v>
      </c>
      <c r="K6" s="63"/>
      <c r="L6" s="62"/>
      <c r="M6" s="64" t="s">
        <v>44</v>
      </c>
      <c r="N6" s="62" t="s">
        <v>45</v>
      </c>
      <c r="O6" s="65" t="s">
        <v>46</v>
      </c>
      <c r="P6" s="65" t="s">
        <v>47</v>
      </c>
      <c r="Q6" s="65" t="s">
        <v>48</v>
      </c>
    </row>
    <row r="7" spans="1:17" ht="21" customHeight="1">
      <c r="A7" s="44"/>
      <c r="B7" s="45"/>
      <c r="C7" s="46"/>
      <c r="D7" s="53"/>
      <c r="E7" s="53"/>
      <c r="F7" s="53"/>
      <c r="G7" s="53"/>
      <c r="H7" s="66" t="s">
        <v>49</v>
      </c>
      <c r="I7" s="67" t="s">
        <v>41</v>
      </c>
      <c r="J7" s="63">
        <v>710332.68</v>
      </c>
      <c r="K7" s="63"/>
      <c r="L7" s="62"/>
      <c r="M7" s="68">
        <f>J4+J5+J6+J7</f>
        <v>2740571.2</v>
      </c>
      <c r="N7" s="69">
        <f>M7/I2</f>
        <v>8564.285</v>
      </c>
      <c r="O7" s="65">
        <f>N5-Q7</f>
        <v>8375</v>
      </c>
      <c r="P7" s="70">
        <f>M7/O7</f>
        <v>327.2323820895523</v>
      </c>
      <c r="Q7" s="65">
        <f>'pag. 5'!K14+'pag. 5'!K13</f>
        <v>385</v>
      </c>
    </row>
    <row r="8" spans="1:17" ht="36" customHeight="1">
      <c r="A8" s="44"/>
      <c r="B8" s="45"/>
      <c r="C8" s="46"/>
      <c r="D8" s="71" t="s">
        <v>50</v>
      </c>
      <c r="E8" s="71"/>
      <c r="F8" s="71"/>
      <c r="G8" s="71"/>
      <c r="H8" s="72">
        <v>0.15</v>
      </c>
      <c r="I8" s="72"/>
      <c r="J8" s="72"/>
      <c r="K8" s="72"/>
      <c r="L8" s="62"/>
      <c r="M8" s="73"/>
      <c r="N8" s="62"/>
      <c r="O8" s="62"/>
      <c r="P8" s="62"/>
      <c r="Q8" s="62"/>
    </row>
    <row r="9" spans="1:17" ht="73.5" customHeight="1">
      <c r="A9" s="44"/>
      <c r="B9" s="45"/>
      <c r="C9" s="46"/>
      <c r="D9" s="74" t="s">
        <v>51</v>
      </c>
      <c r="E9" s="74"/>
      <c r="F9" s="74"/>
      <c r="G9" s="74"/>
      <c r="H9" s="75" t="s">
        <v>52</v>
      </c>
      <c r="I9" s="75"/>
      <c r="J9" s="75"/>
      <c r="K9" s="75"/>
      <c r="L9" s="62"/>
      <c r="M9" s="62" t="s">
        <v>53</v>
      </c>
      <c r="N9" s="62" t="s">
        <v>54</v>
      </c>
      <c r="O9" s="62"/>
      <c r="P9" s="62" t="s">
        <v>55</v>
      </c>
      <c r="Q9" s="62" t="s">
        <v>56</v>
      </c>
    </row>
    <row r="10" spans="1:17" ht="57.75" customHeight="1">
      <c r="A10" s="76"/>
      <c r="B10" s="77"/>
      <c r="C10" s="78"/>
      <c r="D10" s="79" t="s">
        <v>57</v>
      </c>
      <c r="E10" s="79"/>
      <c r="F10" s="79"/>
      <c r="G10" s="79"/>
      <c r="H10" s="80" t="s">
        <v>58</v>
      </c>
      <c r="I10" s="80"/>
      <c r="J10" s="80"/>
      <c r="K10" s="80"/>
      <c r="L10" s="81">
        <v>2013</v>
      </c>
      <c r="M10" s="82">
        <f>I3*N7</f>
        <v>3879621.105</v>
      </c>
      <c r="N10" s="82">
        <f aca="true" t="shared" si="0" ref="N10:N11">M10*41.87%</f>
        <v>1624397.3566634997</v>
      </c>
      <c r="O10" s="73">
        <f>N10/M10</f>
        <v>0.4186999999999999</v>
      </c>
      <c r="P10" s="82">
        <f>M10*P12</f>
        <v>1073731.2537313432</v>
      </c>
      <c r="Q10" s="82">
        <f>M10*Q12</f>
        <v>663668.1749253732</v>
      </c>
    </row>
    <row r="11" spans="12:17" ht="14.25">
      <c r="L11" s="81">
        <v>2014</v>
      </c>
      <c r="M11" s="82">
        <f>O7*I3</f>
        <v>3793875</v>
      </c>
      <c r="N11" s="82">
        <f t="shared" si="0"/>
        <v>1588495.4625</v>
      </c>
      <c r="O11" s="73">
        <v>0.4187</v>
      </c>
      <c r="P11" s="82">
        <v>1050000</v>
      </c>
      <c r="Q11" s="82">
        <v>649000</v>
      </c>
    </row>
    <row r="12" spans="1:17" ht="14.25" customHeight="1">
      <c r="A12" s="83" t="s">
        <v>59</v>
      </c>
      <c r="B12" s="83"/>
      <c r="C12" s="83"/>
      <c r="D12" s="83"/>
      <c r="E12" s="83"/>
      <c r="F12" s="83"/>
      <c r="G12" s="83"/>
      <c r="H12" s="83"/>
      <c r="I12" s="83"/>
      <c r="J12" s="83"/>
      <c r="K12" s="83"/>
      <c r="L12" s="62"/>
      <c r="M12" s="62"/>
      <c r="N12" s="62"/>
      <c r="O12" s="62"/>
      <c r="P12" s="73">
        <f>P11/M11</f>
        <v>0.2767618859345656</v>
      </c>
      <c r="Q12" s="73">
        <f>Q11/M11</f>
        <v>0.17106520378241244</v>
      </c>
    </row>
    <row r="13" spans="1:17" ht="15.75" customHeight="1">
      <c r="A13" s="83" t="s">
        <v>60</v>
      </c>
      <c r="B13" s="83"/>
      <c r="C13" s="83"/>
      <c r="D13" s="83"/>
      <c r="E13" s="83"/>
      <c r="F13" s="83"/>
      <c r="G13" s="83"/>
      <c r="H13" s="83"/>
      <c r="I13" s="83"/>
      <c r="J13" s="83"/>
      <c r="K13" s="83"/>
      <c r="L13" s="62"/>
      <c r="M13" s="62"/>
      <c r="N13" s="62"/>
      <c r="O13" s="62"/>
      <c r="P13" s="62"/>
      <c r="Q13" s="62"/>
    </row>
    <row r="14" spans="1:11" ht="14.25" customHeight="1">
      <c r="A14" s="83" t="s">
        <v>61</v>
      </c>
      <c r="B14" s="83"/>
      <c r="C14" s="83"/>
      <c r="D14" s="83"/>
      <c r="E14" s="83"/>
      <c r="F14" s="83"/>
      <c r="G14" s="83"/>
      <c r="H14" s="83"/>
      <c r="I14" s="83"/>
      <c r="J14" s="83"/>
      <c r="K14" s="83"/>
    </row>
    <row r="15" spans="1:11" ht="30.75" customHeight="1">
      <c r="A15" s="83" t="s">
        <v>62</v>
      </c>
      <c r="B15" s="83"/>
      <c r="C15" s="83"/>
      <c r="D15" s="83"/>
      <c r="E15" s="83"/>
      <c r="F15" s="83"/>
      <c r="G15" s="83"/>
      <c r="H15" s="83"/>
      <c r="I15" s="83"/>
      <c r="J15" s="83"/>
      <c r="K15" s="83"/>
    </row>
    <row r="16" spans="1:11" ht="46.5" customHeight="1">
      <c r="A16" s="83" t="s">
        <v>63</v>
      </c>
      <c r="B16" s="83"/>
      <c r="C16" s="83"/>
      <c r="D16" s="83"/>
      <c r="E16" s="83"/>
      <c r="F16" s="83"/>
      <c r="G16" s="83"/>
      <c r="H16" s="83"/>
      <c r="I16" s="83"/>
      <c r="J16" s="83"/>
      <c r="K16" s="83"/>
    </row>
    <row r="17" spans="1:11" ht="18" customHeight="1">
      <c r="A17" s="83" t="s">
        <v>64</v>
      </c>
      <c r="B17" s="83"/>
      <c r="C17" s="83"/>
      <c r="D17" s="83"/>
      <c r="E17" s="83"/>
      <c r="F17" s="83"/>
      <c r="G17" s="83"/>
      <c r="H17" s="83"/>
      <c r="I17" s="83"/>
      <c r="J17" s="83"/>
      <c r="K17" s="83"/>
    </row>
  </sheetData>
  <sheetProtection selectLockedCells="1" selectUnlockedCells="1"/>
  <mergeCells count="23">
    <mergeCell ref="A1:C1"/>
    <mergeCell ref="D1:K1"/>
    <mergeCell ref="D2:G2"/>
    <mergeCell ref="I2:K2"/>
    <mergeCell ref="D3:G3"/>
    <mergeCell ref="I3:K3"/>
    <mergeCell ref="D4:G7"/>
    <mergeCell ref="J4:K4"/>
    <mergeCell ref="J5:K5"/>
    <mergeCell ref="J6:K6"/>
    <mergeCell ref="J7:K7"/>
    <mergeCell ref="D8:G8"/>
    <mergeCell ref="H8:K8"/>
    <mergeCell ref="D9:G9"/>
    <mergeCell ref="H9:K9"/>
    <mergeCell ref="D10:G10"/>
    <mergeCell ref="H10:K10"/>
    <mergeCell ref="A12:K12"/>
    <mergeCell ref="A13:K13"/>
    <mergeCell ref="A14:K14"/>
    <mergeCell ref="A15:K15"/>
    <mergeCell ref="A16:K16"/>
    <mergeCell ref="A17:K17"/>
  </mergeCells>
  <printOptions/>
  <pageMargins left="0.7479166666666667" right="0.7479166666666667" top="0.9840277777777777" bottom="0.9840277777777777" header="0.5118055555555555" footer="0.5118055555555555"/>
  <pageSetup horizontalDpi="300" verticalDpi="300" orientation="landscape" paperSize="9" scale="85"/>
</worksheet>
</file>

<file path=xl/worksheets/sheet3.xml><?xml version="1.0" encoding="utf-8"?>
<worksheet xmlns="http://schemas.openxmlformats.org/spreadsheetml/2006/main" xmlns:r="http://schemas.openxmlformats.org/officeDocument/2006/relationships">
  <dimension ref="A1:Y22"/>
  <sheetViews>
    <sheetView zoomScale="115" zoomScaleNormal="115" workbookViewId="0" topLeftCell="B1">
      <selection activeCell="O13" sqref="O13"/>
    </sheetView>
  </sheetViews>
  <sheetFormatPr defaultColWidth="9.140625" defaultRowHeight="15"/>
  <cols>
    <col min="1" max="12" width="10.7109375" style="84" customWidth="1"/>
    <col min="13" max="13" width="61.8515625" style="84" customWidth="1"/>
    <col min="14" max="14" width="9.140625" style="84" customWidth="1"/>
    <col min="15" max="15" width="11.57421875" style="84" customWidth="1"/>
    <col min="16" max="17" width="9.140625" style="84" customWidth="1"/>
    <col min="18" max="18" width="12.8515625" style="84" customWidth="1"/>
    <col min="19" max="16384" width="9.140625" style="84" customWidth="1"/>
  </cols>
  <sheetData>
    <row r="1" spans="1:12" ht="14.25">
      <c r="A1" s="85" t="s">
        <v>65</v>
      </c>
      <c r="B1" s="85"/>
      <c r="C1" s="85"/>
      <c r="D1" s="86" t="s">
        <v>66</v>
      </c>
      <c r="E1" s="86"/>
      <c r="F1" s="86"/>
      <c r="G1" s="86"/>
      <c r="H1" s="86"/>
      <c r="I1" s="86"/>
      <c r="J1" s="86"/>
      <c r="K1" s="86"/>
      <c r="L1" s="87"/>
    </row>
    <row r="2" spans="1:20" ht="28.5">
      <c r="A2" s="88"/>
      <c r="B2" s="89"/>
      <c r="C2" s="89"/>
      <c r="D2" s="90" t="s">
        <v>67</v>
      </c>
      <c r="E2" s="90"/>
      <c r="F2" s="90"/>
      <c r="G2" s="90"/>
      <c r="H2" s="90"/>
      <c r="I2" s="91" t="s">
        <v>68</v>
      </c>
      <c r="J2" s="92" t="s">
        <v>69</v>
      </c>
      <c r="K2" s="90" t="s">
        <v>70</v>
      </c>
      <c r="L2" s="93" t="s">
        <v>71</v>
      </c>
      <c r="N2" s="94" t="s">
        <v>72</v>
      </c>
      <c r="O2" s="95"/>
      <c r="P2" s="95"/>
      <c r="Q2" s="95"/>
      <c r="R2" s="95"/>
      <c r="S2" s="95"/>
      <c r="T2" s="95"/>
    </row>
    <row r="3" spans="1:25" ht="30.75" customHeight="1">
      <c r="A3" s="96"/>
      <c r="B3" s="97"/>
      <c r="C3" s="97"/>
      <c r="D3" s="98" t="s">
        <v>73</v>
      </c>
      <c r="E3" s="98"/>
      <c r="F3" s="98" t="s">
        <v>74</v>
      </c>
      <c r="G3" s="98" t="s">
        <v>75</v>
      </c>
      <c r="H3" s="98" t="s">
        <v>76</v>
      </c>
      <c r="I3" s="98" t="s">
        <v>75</v>
      </c>
      <c r="J3" s="98"/>
      <c r="K3" s="98" t="s">
        <v>77</v>
      </c>
      <c r="L3" s="99" t="s">
        <v>78</v>
      </c>
      <c r="N3" s="100" t="s">
        <v>73</v>
      </c>
      <c r="O3" s="100"/>
      <c r="P3" s="100" t="s">
        <v>74</v>
      </c>
      <c r="Q3" s="100" t="s">
        <v>75</v>
      </c>
      <c r="R3" s="100" t="s">
        <v>76</v>
      </c>
      <c r="S3" s="95"/>
      <c r="T3" s="95"/>
      <c r="V3" s="101"/>
      <c r="W3"/>
      <c r="X3"/>
      <c r="Y3"/>
    </row>
    <row r="4" spans="1:25" ht="15.75" customHeight="1">
      <c r="A4" s="96"/>
      <c r="B4" s="97"/>
      <c r="C4" s="97"/>
      <c r="D4" s="98" t="s">
        <v>79</v>
      </c>
      <c r="E4" s="98"/>
      <c r="F4" s="102">
        <f>G4*P4/Q4</f>
        <v>43.33333333333333</v>
      </c>
      <c r="G4" s="103">
        <v>2600</v>
      </c>
      <c r="H4" s="102">
        <f>G4/F4</f>
        <v>60.00000000000001</v>
      </c>
      <c r="I4" s="104">
        <v>0</v>
      </c>
      <c r="J4" s="104">
        <f aca="true" t="shared" si="0" ref="J4:J7">I4+G4</f>
        <v>2600</v>
      </c>
      <c r="K4" s="105">
        <v>62</v>
      </c>
      <c r="L4" s="99">
        <v>57</v>
      </c>
      <c r="N4" s="106" t="s">
        <v>80</v>
      </c>
      <c r="O4" s="107" t="s">
        <v>81</v>
      </c>
      <c r="P4" s="100">
        <f>'pag. 5'!P7</f>
        <v>60.9649</v>
      </c>
      <c r="Q4" s="100">
        <f>P4*R4</f>
        <v>3657.8940000000002</v>
      </c>
      <c r="R4" s="108">
        <v>60</v>
      </c>
      <c r="S4" s="95"/>
      <c r="T4" s="95"/>
      <c r="V4" s="109" t="s">
        <v>82</v>
      </c>
      <c r="W4" s="109" t="s">
        <v>83</v>
      </c>
      <c r="X4" s="109"/>
      <c r="Y4" s="109"/>
    </row>
    <row r="5" spans="1:25" ht="15.75">
      <c r="A5" s="96"/>
      <c r="B5" s="97"/>
      <c r="C5" s="97"/>
      <c r="D5" s="110"/>
      <c r="E5" s="111"/>
      <c r="F5" s="98"/>
      <c r="G5" s="98"/>
      <c r="H5" s="98"/>
      <c r="I5" s="98"/>
      <c r="J5" s="98">
        <f t="shared" si="0"/>
        <v>0</v>
      </c>
      <c r="K5" s="98"/>
      <c r="L5" s="112"/>
      <c r="N5" s="106" t="s">
        <v>80</v>
      </c>
      <c r="O5" s="107" t="s">
        <v>84</v>
      </c>
      <c r="P5" s="100">
        <f>'pag. 5'!P13</f>
        <v>28.2104</v>
      </c>
      <c r="Q5" s="100">
        <f>P5*R4</f>
        <v>1692.624</v>
      </c>
      <c r="R5" s="108"/>
      <c r="S5" s="95"/>
      <c r="T5" s="95"/>
      <c r="V5" s="109"/>
      <c r="W5" s="113">
        <v>2015</v>
      </c>
      <c r="X5" s="113">
        <v>2014</v>
      </c>
      <c r="Y5" s="113">
        <v>2013</v>
      </c>
    </row>
    <row r="6" spans="1:25" ht="15.75">
      <c r="A6" s="96"/>
      <c r="B6" s="97"/>
      <c r="C6" s="97"/>
      <c r="D6" s="110"/>
      <c r="E6" s="111"/>
      <c r="F6" s="98"/>
      <c r="G6" s="98"/>
      <c r="H6" s="98"/>
      <c r="I6" s="98"/>
      <c r="J6" s="98">
        <f t="shared" si="0"/>
        <v>0</v>
      </c>
      <c r="K6" s="98"/>
      <c r="L6" s="112"/>
      <c r="N6" s="106"/>
      <c r="O6" s="107"/>
      <c r="P6" s="100"/>
      <c r="Q6" s="100"/>
      <c r="R6" s="100"/>
      <c r="S6" s="95"/>
      <c r="T6" s="95"/>
      <c r="V6" s="114" t="s">
        <v>85</v>
      </c>
      <c r="W6" s="115">
        <v>8.744</v>
      </c>
      <c r="X6" s="116"/>
      <c r="Y6" s="116"/>
    </row>
    <row r="7" spans="1:25" ht="15.75">
      <c r="A7" s="96"/>
      <c r="B7" s="97"/>
      <c r="C7" s="97"/>
      <c r="D7" s="117"/>
      <c r="E7" s="111"/>
      <c r="F7" s="98"/>
      <c r="G7" s="98"/>
      <c r="H7" s="98"/>
      <c r="I7" s="98"/>
      <c r="J7" s="98">
        <f t="shared" si="0"/>
        <v>0</v>
      </c>
      <c r="K7" s="98"/>
      <c r="L7" s="112"/>
      <c r="N7" s="95"/>
      <c r="O7" s="95"/>
      <c r="P7" s="95"/>
      <c r="Q7" s="95"/>
      <c r="R7" s="95"/>
      <c r="S7" s="95"/>
      <c r="T7" s="95"/>
      <c r="V7" s="114" t="s">
        <v>86</v>
      </c>
      <c r="W7" s="115">
        <v>0.5297</v>
      </c>
      <c r="X7" s="115">
        <v>1.5337</v>
      </c>
      <c r="Y7" s="115">
        <v>2.2506</v>
      </c>
    </row>
    <row r="8" spans="1:25" ht="30.75" customHeight="1">
      <c r="A8" s="96"/>
      <c r="B8" s="97"/>
      <c r="C8" s="97"/>
      <c r="D8" s="118" t="s">
        <v>87</v>
      </c>
      <c r="E8" s="118"/>
      <c r="F8" s="118" t="s">
        <v>88</v>
      </c>
      <c r="G8" s="118" t="s">
        <v>75</v>
      </c>
      <c r="H8" s="118" t="s">
        <v>89</v>
      </c>
      <c r="I8" s="118" t="s">
        <v>75</v>
      </c>
      <c r="J8" s="118"/>
      <c r="K8" s="118" t="s">
        <v>77</v>
      </c>
      <c r="L8" s="119" t="s">
        <v>78</v>
      </c>
      <c r="N8" s="94"/>
      <c r="O8" s="94"/>
      <c r="P8" s="94"/>
      <c r="Q8" s="94"/>
      <c r="R8" s="94"/>
      <c r="S8" s="95"/>
      <c r="T8" s="95"/>
      <c r="V8" s="114" t="s">
        <v>90</v>
      </c>
      <c r="W8" s="115">
        <v>87.3645</v>
      </c>
      <c r="X8" s="115">
        <v>60.9649</v>
      </c>
      <c r="Y8" s="115">
        <v>60.376</v>
      </c>
    </row>
    <row r="9" spans="1:25" ht="15.75" customHeight="1">
      <c r="A9" s="120"/>
      <c r="B9" s="121"/>
      <c r="C9" s="121"/>
      <c r="D9" s="122" t="s">
        <v>91</v>
      </c>
      <c r="E9" s="122"/>
      <c r="F9" s="123">
        <v>1300</v>
      </c>
      <c r="G9" s="123">
        <f>O9+O10</f>
        <v>15380</v>
      </c>
      <c r="H9" s="124">
        <f>G9/F9</f>
        <v>11.830769230769231</v>
      </c>
      <c r="I9" s="125"/>
      <c r="J9" s="125">
        <f>G9</f>
        <v>15380</v>
      </c>
      <c r="K9" s="125" t="s">
        <v>92</v>
      </c>
      <c r="L9" s="119">
        <v>60</v>
      </c>
      <c r="N9" s="94" t="s">
        <v>93</v>
      </c>
      <c r="O9" s="126">
        <v>4380</v>
      </c>
      <c r="P9" s="94" t="s">
        <v>75</v>
      </c>
      <c r="Q9" s="94">
        <v>12</v>
      </c>
      <c r="R9" s="94" t="s">
        <v>94</v>
      </c>
      <c r="S9" s="95">
        <f>28470/O9</f>
        <v>6.5</v>
      </c>
      <c r="T9" s="95" t="s">
        <v>95</v>
      </c>
      <c r="V9" s="114" t="s">
        <v>96</v>
      </c>
      <c r="W9" s="115">
        <v>6.692</v>
      </c>
      <c r="X9" s="115">
        <v>7.3404</v>
      </c>
      <c r="Y9" s="115">
        <v>13.0581</v>
      </c>
    </row>
    <row r="10" spans="1:25" ht="15.75" customHeight="1">
      <c r="A10" s="120"/>
      <c r="B10" s="121"/>
      <c r="C10" s="121"/>
      <c r="D10" s="122" t="s">
        <v>97</v>
      </c>
      <c r="E10" s="122"/>
      <c r="F10" s="127"/>
      <c r="G10" s="127"/>
      <c r="H10" s="118"/>
      <c r="I10" s="118"/>
      <c r="J10" s="118">
        <f aca="true" t="shared" si="1" ref="J10:J12">I10+G10</f>
        <v>0</v>
      </c>
      <c r="K10" s="118"/>
      <c r="L10" s="128"/>
      <c r="N10" s="94" t="s">
        <v>98</v>
      </c>
      <c r="O10" s="126">
        <v>11000</v>
      </c>
      <c r="P10" s="94" t="s">
        <v>75</v>
      </c>
      <c r="Q10" s="129">
        <f>O10*28/10220</f>
        <v>30.136986301369863</v>
      </c>
      <c r="R10" s="94" t="s">
        <v>94</v>
      </c>
      <c r="S10" s="95">
        <f>45990/10220</f>
        <v>4.5</v>
      </c>
      <c r="T10" s="95" t="s">
        <v>95</v>
      </c>
      <c r="V10" s="114" t="s">
        <v>99</v>
      </c>
      <c r="W10" s="115">
        <v>13.8009</v>
      </c>
      <c r="X10" s="115">
        <v>27.9126</v>
      </c>
      <c r="Y10" s="115">
        <v>34.1842</v>
      </c>
    </row>
    <row r="11" spans="1:25" ht="15.75" customHeight="1">
      <c r="A11" s="120"/>
      <c r="B11" s="121"/>
      <c r="C11" s="121"/>
      <c r="D11" s="122" t="s">
        <v>100</v>
      </c>
      <c r="E11" s="122"/>
      <c r="F11" s="127"/>
      <c r="G11" s="127"/>
      <c r="H11" s="118"/>
      <c r="I11" s="118"/>
      <c r="J11" s="118">
        <f t="shared" si="1"/>
        <v>0</v>
      </c>
      <c r="K11" s="118"/>
      <c r="L11" s="128"/>
      <c r="N11" s="94"/>
      <c r="O11" s="94"/>
      <c r="P11" s="94"/>
      <c r="Q11" s="94"/>
      <c r="R11" s="94"/>
      <c r="S11" s="95"/>
      <c r="T11" s="95"/>
      <c r="V11" s="114" t="s">
        <v>101</v>
      </c>
      <c r="W11" s="116"/>
      <c r="X11" s="115">
        <v>0.7194</v>
      </c>
      <c r="Y11" s="116"/>
    </row>
    <row r="12" spans="1:25" ht="15.75" customHeight="1">
      <c r="A12" s="120"/>
      <c r="B12" s="121"/>
      <c r="C12" s="121"/>
      <c r="D12" s="122" t="s">
        <v>102</v>
      </c>
      <c r="E12" s="122"/>
      <c r="F12" s="127"/>
      <c r="G12" s="127"/>
      <c r="H12" s="118"/>
      <c r="I12" s="118"/>
      <c r="J12" s="118">
        <f t="shared" si="1"/>
        <v>0</v>
      </c>
      <c r="K12" s="118"/>
      <c r="L12" s="128"/>
      <c r="N12" s="94"/>
      <c r="O12" s="94"/>
      <c r="P12" s="94"/>
      <c r="Q12" s="94"/>
      <c r="R12" s="94"/>
      <c r="V12" s="114" t="s">
        <v>103</v>
      </c>
      <c r="W12" s="116"/>
      <c r="X12" s="115">
        <v>20.345</v>
      </c>
      <c r="Y12" s="115">
        <v>8.268</v>
      </c>
    </row>
    <row r="13" spans="1:25" ht="30.75" customHeight="1">
      <c r="A13" s="120"/>
      <c r="B13" s="121"/>
      <c r="C13" s="121"/>
      <c r="D13" s="130" t="s">
        <v>104</v>
      </c>
      <c r="E13" s="130"/>
      <c r="F13" s="131"/>
      <c r="G13" s="130" t="s">
        <v>75</v>
      </c>
      <c r="H13" s="131"/>
      <c r="I13" s="130" t="s">
        <v>75</v>
      </c>
      <c r="J13" s="130"/>
      <c r="K13" s="130" t="s">
        <v>77</v>
      </c>
      <c r="L13" s="132" t="s">
        <v>78</v>
      </c>
      <c r="N13" s="94"/>
      <c r="O13" s="94"/>
      <c r="P13" s="94"/>
      <c r="Q13" s="94"/>
      <c r="R13" s="94"/>
      <c r="V13" s="114" t="s">
        <v>105</v>
      </c>
      <c r="W13" s="116"/>
      <c r="X13" s="115">
        <v>1.054</v>
      </c>
      <c r="Y13" s="116"/>
    </row>
    <row r="14" spans="1:25" ht="15.75">
      <c r="A14" s="120"/>
      <c r="B14" s="121"/>
      <c r="C14" s="121"/>
      <c r="D14" s="133"/>
      <c r="E14" s="134"/>
      <c r="F14" s="131"/>
      <c r="G14" s="130"/>
      <c r="H14" s="131"/>
      <c r="I14" s="130"/>
      <c r="J14" s="130">
        <f aca="true" t="shared" si="2" ref="J14:J19">I14+G14</f>
        <v>0</v>
      </c>
      <c r="K14" s="130"/>
      <c r="L14" s="135"/>
      <c r="N14" s="94"/>
      <c r="O14" s="94"/>
      <c r="P14" s="94"/>
      <c r="Q14" s="94"/>
      <c r="R14" s="94"/>
      <c r="V14" s="114" t="s">
        <v>106</v>
      </c>
      <c r="W14" s="116"/>
      <c r="X14" s="115">
        <v>28.2104</v>
      </c>
      <c r="Y14" s="116"/>
    </row>
    <row r="15" spans="1:25" ht="15.75">
      <c r="A15" s="120"/>
      <c r="B15" s="121"/>
      <c r="C15" s="121"/>
      <c r="D15" s="133"/>
      <c r="E15" s="134"/>
      <c r="F15" s="131"/>
      <c r="G15" s="130"/>
      <c r="H15" s="131"/>
      <c r="I15" s="130"/>
      <c r="J15" s="130">
        <f t="shared" si="2"/>
        <v>0</v>
      </c>
      <c r="K15" s="130"/>
      <c r="L15" s="135"/>
      <c r="N15" s="94"/>
      <c r="O15" s="94"/>
      <c r="P15" s="94"/>
      <c r="Q15" s="94"/>
      <c r="R15" s="94"/>
      <c r="V15" s="114" t="s">
        <v>107</v>
      </c>
      <c r="W15" s="115">
        <v>0.6304</v>
      </c>
      <c r="X15" s="115">
        <v>0.6304</v>
      </c>
      <c r="Y15" s="115">
        <v>0.6304</v>
      </c>
    </row>
    <row r="16" spans="1:25" ht="15.75">
      <c r="A16" s="120"/>
      <c r="B16" s="121"/>
      <c r="C16" s="121"/>
      <c r="D16" s="133"/>
      <c r="E16" s="134"/>
      <c r="F16" s="131"/>
      <c r="G16" s="130"/>
      <c r="H16" s="131"/>
      <c r="I16" s="130"/>
      <c r="J16" s="130">
        <f t="shared" si="2"/>
        <v>0</v>
      </c>
      <c r="K16" s="130"/>
      <c r="L16" s="135"/>
      <c r="N16" s="94"/>
      <c r="O16" s="94"/>
      <c r="P16" s="94"/>
      <c r="Q16" s="94"/>
      <c r="R16" s="94"/>
      <c r="V16" s="114" t="s">
        <v>108</v>
      </c>
      <c r="W16" s="115">
        <v>12.8671</v>
      </c>
      <c r="X16" s="115">
        <v>15.1348</v>
      </c>
      <c r="Y16" s="115">
        <v>15.3904</v>
      </c>
    </row>
    <row r="17" spans="1:18" ht="14.25">
      <c r="A17" s="120"/>
      <c r="B17" s="121"/>
      <c r="C17" s="121"/>
      <c r="D17" s="133"/>
      <c r="E17" s="134"/>
      <c r="F17" s="131"/>
      <c r="G17" s="130"/>
      <c r="H17" s="131"/>
      <c r="I17" s="130"/>
      <c r="J17" s="130">
        <f t="shared" si="2"/>
        <v>0</v>
      </c>
      <c r="K17" s="130"/>
      <c r="L17" s="135"/>
      <c r="N17" s="94"/>
      <c r="O17" s="94"/>
      <c r="P17" s="94"/>
      <c r="Q17" s="94"/>
      <c r="R17" s="94"/>
    </row>
    <row r="18" spans="1:18" ht="14.25">
      <c r="A18" s="120"/>
      <c r="B18" s="121"/>
      <c r="C18" s="121"/>
      <c r="D18" s="133"/>
      <c r="E18" s="134"/>
      <c r="F18" s="131"/>
      <c r="G18" s="130"/>
      <c r="H18" s="131"/>
      <c r="I18" s="130"/>
      <c r="J18" s="130">
        <f t="shared" si="2"/>
        <v>0</v>
      </c>
      <c r="K18" s="130"/>
      <c r="L18" s="135"/>
      <c r="N18" s="94"/>
      <c r="O18" s="94"/>
      <c r="P18" s="94"/>
      <c r="Q18" s="94"/>
      <c r="R18" s="94"/>
    </row>
    <row r="19" spans="1:18" ht="15">
      <c r="A19" s="136"/>
      <c r="B19" s="137"/>
      <c r="C19" s="137"/>
      <c r="D19" s="138"/>
      <c r="E19" s="139"/>
      <c r="F19" s="140"/>
      <c r="G19" s="141"/>
      <c r="H19" s="140"/>
      <c r="I19" s="141"/>
      <c r="J19" s="141">
        <f t="shared" si="2"/>
        <v>0</v>
      </c>
      <c r="K19" s="141"/>
      <c r="L19" s="142"/>
      <c r="N19" s="94"/>
      <c r="O19" s="94"/>
      <c r="P19" s="94"/>
      <c r="Q19" s="94"/>
      <c r="R19" s="94"/>
    </row>
    <row r="21" ht="14.25">
      <c r="A21" s="143" t="s">
        <v>109</v>
      </c>
    </row>
    <row r="22" ht="14.25">
      <c r="A22" s="143" t="s">
        <v>110</v>
      </c>
    </row>
  </sheetData>
  <sheetProtection selectLockedCells="1" selectUnlockedCells="1"/>
  <mergeCells count="14">
    <mergeCell ref="A1:C1"/>
    <mergeCell ref="D1:K1"/>
    <mergeCell ref="D2:H2"/>
    <mergeCell ref="D3:E3"/>
    <mergeCell ref="N3:O3"/>
    <mergeCell ref="D4:E4"/>
    <mergeCell ref="V4:V5"/>
    <mergeCell ref="W4:Y4"/>
    <mergeCell ref="D8:E8"/>
    <mergeCell ref="D9:E9"/>
    <mergeCell ref="D10:E10"/>
    <mergeCell ref="D11:E11"/>
    <mergeCell ref="D12:E12"/>
    <mergeCell ref="D13:E13"/>
  </mergeCells>
  <printOptions/>
  <pageMargins left="0.75" right="0.75" top="1" bottom="1"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L24"/>
  <sheetViews>
    <sheetView zoomScale="70" zoomScaleNormal="70" workbookViewId="0" topLeftCell="A1">
      <selection activeCell="O18" sqref="O18"/>
    </sheetView>
  </sheetViews>
  <sheetFormatPr defaultColWidth="9.140625" defaultRowHeight="15"/>
  <cols>
    <col min="1" max="3" width="10.7109375" style="0" customWidth="1"/>
    <col min="4" max="4" width="8.8515625" style="0" customWidth="1"/>
    <col min="5" max="11" width="10.7109375" style="0" customWidth="1"/>
    <col min="12" max="12" width="58.28125" style="0" customWidth="1"/>
  </cols>
  <sheetData>
    <row r="1" spans="1:12" ht="21" customHeight="1">
      <c r="A1" s="144" t="s">
        <v>111</v>
      </c>
      <c r="B1" s="144"/>
      <c r="C1" s="144"/>
      <c r="D1" s="144"/>
      <c r="E1" s="145" t="s">
        <v>112</v>
      </c>
      <c r="F1" s="145"/>
      <c r="G1" s="145"/>
      <c r="H1" s="145"/>
      <c r="I1" s="145"/>
      <c r="J1" s="145"/>
      <c r="K1" s="145"/>
      <c r="L1" s="145"/>
    </row>
    <row r="2" spans="1:12" ht="21" customHeight="1">
      <c r="A2" s="144"/>
      <c r="B2" s="144"/>
      <c r="C2" s="144"/>
      <c r="D2" s="144"/>
      <c r="E2" s="146" t="s">
        <v>113</v>
      </c>
      <c r="F2" s="146"/>
      <c r="G2" s="146"/>
      <c r="H2" s="146"/>
      <c r="I2" s="146"/>
      <c r="J2" s="146"/>
      <c r="K2" s="146"/>
      <c r="L2" s="146"/>
    </row>
    <row r="3" spans="1:12" ht="19.5" customHeight="1">
      <c r="A3" s="44"/>
      <c r="B3" s="45"/>
      <c r="C3" s="45"/>
      <c r="D3" s="45"/>
      <c r="E3" s="147"/>
      <c r="F3" s="147"/>
      <c r="G3" s="147"/>
      <c r="H3" s="147"/>
      <c r="I3" s="147"/>
      <c r="J3" s="147"/>
      <c r="K3" s="147"/>
      <c r="L3" s="147"/>
    </row>
    <row r="4" spans="1:12" ht="15" customHeight="1">
      <c r="A4" s="44"/>
      <c r="B4" s="45"/>
      <c r="C4" s="45"/>
      <c r="D4" s="45"/>
      <c r="E4" s="146" t="s">
        <v>114</v>
      </c>
      <c r="F4" s="146"/>
      <c r="G4" s="146"/>
      <c r="H4" s="146"/>
      <c r="I4" s="146"/>
      <c r="J4" s="146"/>
      <c r="K4" s="146"/>
      <c r="L4" s="146"/>
    </row>
    <row r="5" spans="1:12" ht="23.25" customHeight="1">
      <c r="A5" s="44"/>
      <c r="B5" s="45"/>
      <c r="C5" s="45"/>
      <c r="D5" s="45"/>
      <c r="E5" s="148"/>
      <c r="F5" s="148"/>
      <c r="G5" s="148"/>
      <c r="H5" s="148"/>
      <c r="I5" s="148"/>
      <c r="J5" s="148"/>
      <c r="K5" s="148"/>
      <c r="L5" s="148"/>
    </row>
    <row r="6" spans="1:12" ht="42" customHeight="1">
      <c r="A6" s="44"/>
      <c r="B6" s="45"/>
      <c r="C6" s="45"/>
      <c r="D6" s="45"/>
      <c r="E6" s="146" t="s">
        <v>115</v>
      </c>
      <c r="F6" s="146"/>
      <c r="G6" s="146"/>
      <c r="H6" s="146"/>
      <c r="I6" s="146"/>
      <c r="J6" s="146"/>
      <c r="K6" s="146"/>
      <c r="L6" s="146"/>
    </row>
    <row r="7" spans="1:12" ht="42" customHeight="1">
      <c r="A7" s="44"/>
      <c r="B7" s="45"/>
      <c r="C7" s="45"/>
      <c r="D7" s="45"/>
      <c r="E7" s="146" t="s">
        <v>116</v>
      </c>
      <c r="F7" s="146"/>
      <c r="G7" s="146"/>
      <c r="H7" s="146"/>
      <c r="I7" s="146"/>
      <c r="J7" s="146"/>
      <c r="K7" s="146"/>
      <c r="L7" s="146"/>
    </row>
    <row r="8" spans="1:12" ht="21.75" customHeight="1">
      <c r="A8" s="44"/>
      <c r="B8" s="45"/>
      <c r="C8" s="45"/>
      <c r="D8" s="45"/>
      <c r="E8" s="146" t="s">
        <v>117</v>
      </c>
      <c r="F8" s="146"/>
      <c r="G8" s="146"/>
      <c r="H8" s="146"/>
      <c r="I8" s="146"/>
      <c r="J8" s="146"/>
      <c r="K8" s="146"/>
      <c r="L8" s="146"/>
    </row>
    <row r="9" spans="1:12" ht="42.75" customHeight="1">
      <c r="A9" s="149"/>
      <c r="B9" s="150"/>
      <c r="C9" s="150"/>
      <c r="D9" s="150"/>
      <c r="E9" s="151" t="s">
        <v>118</v>
      </c>
      <c r="F9" s="151"/>
      <c r="G9" s="151"/>
      <c r="H9" s="151"/>
      <c r="I9" s="151"/>
      <c r="J9" s="151"/>
      <c r="K9" s="151"/>
      <c r="L9" s="151"/>
    </row>
    <row r="10" spans="1:12" ht="21" customHeight="1">
      <c r="A10" s="149"/>
      <c r="B10" s="150"/>
      <c r="C10" s="150"/>
      <c r="D10" s="150"/>
      <c r="E10" s="152" t="s">
        <v>119</v>
      </c>
      <c r="F10" s="152"/>
      <c r="G10" s="152"/>
      <c r="H10" s="152"/>
      <c r="I10" s="152"/>
      <c r="J10" s="152"/>
      <c r="K10" s="152"/>
      <c r="L10" s="152"/>
    </row>
    <row r="11" spans="1:12" ht="24" customHeight="1">
      <c r="A11" s="149"/>
      <c r="B11" s="150"/>
      <c r="C11" s="150"/>
      <c r="D11" s="150"/>
      <c r="E11" s="147"/>
      <c r="F11" s="147"/>
      <c r="G11" s="147"/>
      <c r="H11" s="147"/>
      <c r="I11" s="147"/>
      <c r="J11" s="147"/>
      <c r="K11" s="147"/>
      <c r="L11" s="147"/>
    </row>
    <row r="12" spans="1:12" ht="60" customHeight="1">
      <c r="A12" s="44"/>
      <c r="B12" s="45"/>
      <c r="C12" s="45"/>
      <c r="D12" s="45"/>
      <c r="E12" s="153" t="s">
        <v>120</v>
      </c>
      <c r="F12" s="153"/>
      <c r="G12" s="153"/>
      <c r="H12" s="153"/>
      <c r="I12" s="153"/>
      <c r="J12" s="153"/>
      <c r="K12" s="153"/>
      <c r="L12" s="153"/>
    </row>
    <row r="13" spans="1:12" ht="48.75" customHeight="1">
      <c r="A13" s="44"/>
      <c r="B13" s="45"/>
      <c r="C13" s="45"/>
      <c r="D13" s="45"/>
      <c r="E13" s="154" t="s">
        <v>121</v>
      </c>
      <c r="F13" s="154"/>
      <c r="G13" s="154"/>
      <c r="H13" s="154"/>
      <c r="I13" s="154"/>
      <c r="J13" s="154"/>
      <c r="K13" s="154"/>
      <c r="L13" s="154"/>
    </row>
    <row r="14" spans="1:12" ht="36" customHeight="1">
      <c r="A14" s="44"/>
      <c r="B14" s="45"/>
      <c r="C14" s="45"/>
      <c r="D14" s="45"/>
      <c r="E14" s="155" t="s">
        <v>122</v>
      </c>
      <c r="F14" s="155"/>
      <c r="G14" s="155"/>
      <c r="H14" s="155"/>
      <c r="I14" s="155"/>
      <c r="J14" s="155"/>
      <c r="K14" s="155"/>
      <c r="L14" s="155"/>
    </row>
    <row r="15" spans="1:12" ht="36.75" customHeight="1">
      <c r="A15" s="76"/>
      <c r="B15" s="77"/>
      <c r="C15" s="77"/>
      <c r="D15" s="77"/>
      <c r="E15" s="156" t="s">
        <v>123</v>
      </c>
      <c r="F15" s="156"/>
      <c r="G15" s="156"/>
      <c r="H15" s="156"/>
      <c r="I15" s="156"/>
      <c r="J15" s="156"/>
      <c r="K15" s="156"/>
      <c r="L15" s="156"/>
    </row>
    <row r="16" spans="1:12" ht="14.25" customHeight="1">
      <c r="A16" s="157" t="s">
        <v>124</v>
      </c>
      <c r="B16" s="157"/>
      <c r="C16" s="157"/>
      <c r="D16" s="157"/>
      <c r="E16" s="157"/>
      <c r="F16" s="157"/>
      <c r="G16" s="157"/>
      <c r="H16" s="157"/>
      <c r="I16" s="157"/>
      <c r="J16" s="157"/>
      <c r="K16" s="157"/>
      <c r="L16" s="157"/>
    </row>
    <row r="17" spans="1:12" ht="14.25" customHeight="1">
      <c r="A17" s="157" t="s">
        <v>125</v>
      </c>
      <c r="B17" s="157"/>
      <c r="C17" s="157"/>
      <c r="D17" s="157"/>
      <c r="E17" s="157"/>
      <c r="F17" s="157"/>
      <c r="G17" s="157"/>
      <c r="H17" s="157"/>
      <c r="I17" s="157"/>
      <c r="J17" s="157"/>
      <c r="K17" s="157"/>
      <c r="L17" s="157"/>
    </row>
    <row r="18" spans="1:12" ht="14.25" customHeight="1">
      <c r="A18" s="157" t="s">
        <v>126</v>
      </c>
      <c r="B18" s="157"/>
      <c r="C18" s="157"/>
      <c r="D18" s="157"/>
      <c r="E18" s="157"/>
      <c r="F18" s="157"/>
      <c r="G18" s="157"/>
      <c r="H18" s="157"/>
      <c r="I18" s="157"/>
      <c r="J18" s="157"/>
      <c r="K18" s="157"/>
      <c r="L18" s="157"/>
    </row>
    <row r="19" spans="1:12" ht="14.25" customHeight="1">
      <c r="A19" s="157" t="s">
        <v>127</v>
      </c>
      <c r="B19" s="157"/>
      <c r="C19" s="157"/>
      <c r="D19" s="157"/>
      <c r="E19" s="157"/>
      <c r="F19" s="157"/>
      <c r="G19" s="157"/>
      <c r="H19" s="157"/>
      <c r="I19" s="157"/>
      <c r="J19" s="157"/>
      <c r="K19" s="157"/>
      <c r="L19" s="157"/>
    </row>
    <row r="20" spans="1:12" ht="14.25" customHeight="1">
      <c r="A20" s="157" t="s">
        <v>128</v>
      </c>
      <c r="B20" s="157"/>
      <c r="C20" s="157"/>
      <c r="D20" s="157"/>
      <c r="E20" s="157"/>
      <c r="F20" s="157"/>
      <c r="G20" s="157"/>
      <c r="H20" s="157"/>
      <c r="I20" s="157"/>
      <c r="J20" s="157"/>
      <c r="K20" s="157"/>
      <c r="L20" s="157"/>
    </row>
    <row r="21" spans="1:12" ht="14.25" customHeight="1">
      <c r="A21" s="157" t="s">
        <v>129</v>
      </c>
      <c r="B21" s="157"/>
      <c r="C21" s="157"/>
      <c r="D21" s="157"/>
      <c r="E21" s="157"/>
      <c r="F21" s="157"/>
      <c r="G21" s="157"/>
      <c r="H21" s="157"/>
      <c r="I21" s="157"/>
      <c r="J21" s="157"/>
      <c r="K21" s="157"/>
      <c r="L21" s="157"/>
    </row>
    <row r="22" spans="1:12" ht="14.25" customHeight="1">
      <c r="A22" s="157" t="s">
        <v>130</v>
      </c>
      <c r="B22" s="157"/>
      <c r="C22" s="157"/>
      <c r="D22" s="157"/>
      <c r="E22" s="157"/>
      <c r="F22" s="157"/>
      <c r="G22" s="157"/>
      <c r="H22" s="157"/>
      <c r="I22" s="157"/>
      <c r="J22" s="157"/>
      <c r="K22" s="157"/>
      <c r="L22" s="157"/>
    </row>
    <row r="23" spans="1:12" ht="14.25" customHeight="1">
      <c r="A23" s="157" t="s">
        <v>131</v>
      </c>
      <c r="B23" s="157"/>
      <c r="C23" s="157"/>
      <c r="D23" s="157"/>
      <c r="E23" s="157"/>
      <c r="F23" s="157"/>
      <c r="G23" s="157"/>
      <c r="H23" s="157"/>
      <c r="I23" s="157"/>
      <c r="J23" s="157"/>
      <c r="K23" s="157"/>
      <c r="L23" s="157"/>
    </row>
    <row r="24" ht="14.25">
      <c r="A24" s="158"/>
    </row>
  </sheetData>
  <sheetProtection selectLockedCells="1" selectUnlockedCells="1"/>
  <mergeCells count="24">
    <mergeCell ref="A1:D2"/>
    <mergeCell ref="E1:L1"/>
    <mergeCell ref="E2:L2"/>
    <mergeCell ref="E3:L3"/>
    <mergeCell ref="E4:L4"/>
    <mergeCell ref="E5:L5"/>
    <mergeCell ref="E6:L6"/>
    <mergeCell ref="E7:L7"/>
    <mergeCell ref="E8:L8"/>
    <mergeCell ref="E9:L9"/>
    <mergeCell ref="E10:L10"/>
    <mergeCell ref="E11:L11"/>
    <mergeCell ref="E12:L12"/>
    <mergeCell ref="E13:L13"/>
    <mergeCell ref="E14:L14"/>
    <mergeCell ref="E15:L15"/>
    <mergeCell ref="A16:L16"/>
    <mergeCell ref="A17:L17"/>
    <mergeCell ref="A18:L18"/>
    <mergeCell ref="A19:L19"/>
    <mergeCell ref="A20:L20"/>
    <mergeCell ref="A21:L21"/>
    <mergeCell ref="A22:L22"/>
    <mergeCell ref="A23:L23"/>
  </mergeCells>
  <printOptions/>
  <pageMargins left="0.7479166666666667" right="0.7479166666666667" top="0.9840277777777777" bottom="0.9840277777777777" header="0.5118055555555555" footer="0.5118055555555555"/>
  <pageSetup horizontalDpi="300" verticalDpi="300" orientation="landscape" paperSize="9" scale="90"/>
  <legacyDrawing r:id="rId1"/>
</worksheet>
</file>

<file path=xl/worksheets/sheet5.xml><?xml version="1.0" encoding="utf-8"?>
<worksheet xmlns="http://schemas.openxmlformats.org/spreadsheetml/2006/main" xmlns:r="http://schemas.openxmlformats.org/officeDocument/2006/relationships">
  <dimension ref="A1:Q35"/>
  <sheetViews>
    <sheetView zoomScale="115" zoomScaleNormal="115" workbookViewId="0" topLeftCell="A1">
      <selection activeCell="N23" sqref="N23"/>
    </sheetView>
  </sheetViews>
  <sheetFormatPr defaultColWidth="9.140625" defaultRowHeight="15"/>
  <cols>
    <col min="1" max="2" width="10.7109375" style="0" customWidth="1"/>
    <col min="3" max="3" width="8.140625" style="0" customWidth="1"/>
    <col min="4" max="12" width="10.7109375" style="0" customWidth="1"/>
    <col min="13" max="13" width="80.57421875" style="41" customWidth="1"/>
    <col min="14" max="14" width="20.28125" style="41" customWidth="1"/>
    <col min="15" max="15" width="9.140625" style="41" customWidth="1"/>
    <col min="16" max="16" width="11.28125" style="41" customWidth="1"/>
    <col min="17" max="17" width="13.421875" style="41" customWidth="1"/>
    <col min="18" max="21" width="9.140625" style="41" customWidth="1"/>
  </cols>
  <sheetData>
    <row r="1" spans="1:12" ht="14.25" customHeight="1">
      <c r="A1" s="159" t="s">
        <v>132</v>
      </c>
      <c r="B1" s="159"/>
      <c r="C1" s="159"/>
      <c r="D1" s="160" t="s">
        <v>112</v>
      </c>
      <c r="E1" s="160"/>
      <c r="F1" s="160"/>
      <c r="G1" s="160"/>
      <c r="H1" s="160"/>
      <c r="I1" s="160"/>
      <c r="J1" s="160"/>
      <c r="K1" s="160"/>
      <c r="L1" s="161"/>
    </row>
    <row r="2" spans="1:17" ht="15.75" customHeight="1">
      <c r="A2" s="44"/>
      <c r="B2" s="45"/>
      <c r="C2" s="45"/>
      <c r="D2" s="162" t="s">
        <v>133</v>
      </c>
      <c r="E2" s="162"/>
      <c r="F2" s="162"/>
      <c r="G2" s="162"/>
      <c r="H2" s="163" t="s">
        <v>74</v>
      </c>
      <c r="I2" s="163" t="s">
        <v>134</v>
      </c>
      <c r="J2" s="163"/>
      <c r="K2" s="164"/>
      <c r="L2" s="165"/>
      <c r="N2" s="101"/>
      <c r="O2"/>
      <c r="P2"/>
      <c r="Q2"/>
    </row>
    <row r="3" spans="1:17" ht="30" customHeight="1">
      <c r="A3" s="44"/>
      <c r="B3" s="45"/>
      <c r="C3" s="45"/>
      <c r="D3" s="166" t="s">
        <v>135</v>
      </c>
      <c r="E3" s="166"/>
      <c r="F3" s="166"/>
      <c r="G3" s="166"/>
      <c r="H3" s="167">
        <v>13</v>
      </c>
      <c r="I3" s="167">
        <v>0</v>
      </c>
      <c r="J3" s="167"/>
      <c r="K3" s="164" t="s">
        <v>74</v>
      </c>
      <c r="L3" s="46"/>
      <c r="N3" s="109" t="s">
        <v>82</v>
      </c>
      <c r="O3" s="109" t="s">
        <v>83</v>
      </c>
      <c r="P3" s="109"/>
      <c r="Q3" s="109"/>
    </row>
    <row r="4" spans="1:17" ht="30" customHeight="1">
      <c r="A4" s="44"/>
      <c r="B4" s="45"/>
      <c r="C4" s="45"/>
      <c r="D4" s="166" t="s">
        <v>136</v>
      </c>
      <c r="E4" s="166"/>
      <c r="F4" s="166"/>
      <c r="G4" s="166"/>
      <c r="H4" s="168">
        <f>'pag. 3'!F4-'pag. 5'!H3</f>
        <v>30.33333333333333</v>
      </c>
      <c r="I4" s="167">
        <v>0</v>
      </c>
      <c r="J4" s="167"/>
      <c r="K4" s="169" t="s">
        <v>74</v>
      </c>
      <c r="L4" s="46"/>
      <c r="N4" s="109"/>
      <c r="O4" s="113">
        <v>2015</v>
      </c>
      <c r="P4" s="113">
        <v>2014</v>
      </c>
      <c r="Q4" s="113">
        <v>2013</v>
      </c>
    </row>
    <row r="5" spans="1:17" ht="30" customHeight="1">
      <c r="A5" s="44"/>
      <c r="B5" s="45"/>
      <c r="C5" s="45"/>
      <c r="D5" s="166" t="s">
        <v>137</v>
      </c>
      <c r="E5" s="166"/>
      <c r="F5" s="166"/>
      <c r="G5" s="166"/>
      <c r="H5" s="170">
        <v>119.87</v>
      </c>
      <c r="I5" s="171">
        <v>1</v>
      </c>
      <c r="J5" s="171"/>
      <c r="K5" s="169" t="s">
        <v>138</v>
      </c>
      <c r="L5" s="46"/>
      <c r="N5" s="114" t="s">
        <v>85</v>
      </c>
      <c r="O5" s="115">
        <v>8.744</v>
      </c>
      <c r="P5" s="116"/>
      <c r="Q5" s="116"/>
    </row>
    <row r="6" spans="1:17" ht="15.75" customHeight="1">
      <c r="A6" s="44"/>
      <c r="B6" s="45"/>
      <c r="C6" s="45"/>
      <c r="D6" s="162" t="s">
        <v>139</v>
      </c>
      <c r="E6" s="162"/>
      <c r="F6" s="162"/>
      <c r="G6" s="162"/>
      <c r="H6" s="172" t="s">
        <v>140</v>
      </c>
      <c r="I6" s="150"/>
      <c r="J6" s="150"/>
      <c r="K6" s="45"/>
      <c r="L6" s="46"/>
      <c r="N6" s="114" t="s">
        <v>86</v>
      </c>
      <c r="O6" s="115">
        <v>0.5297</v>
      </c>
      <c r="P6" s="115">
        <v>1.5337</v>
      </c>
      <c r="Q6" s="115">
        <v>2.2506</v>
      </c>
    </row>
    <row r="7" spans="1:17" ht="15.75" customHeight="1">
      <c r="A7" s="44"/>
      <c r="B7" s="45"/>
      <c r="C7" s="45"/>
      <c r="D7" s="173" t="s">
        <v>141</v>
      </c>
      <c r="E7" s="173"/>
      <c r="F7" s="173"/>
      <c r="G7" s="173"/>
      <c r="H7" s="174">
        <f>'pag. 3'!F9</f>
        <v>1300</v>
      </c>
      <c r="I7" s="150"/>
      <c r="J7" s="150"/>
      <c r="K7" s="150"/>
      <c r="L7" s="46"/>
      <c r="N7" s="114" t="s">
        <v>90</v>
      </c>
      <c r="O7" s="115">
        <v>87.3645</v>
      </c>
      <c r="P7" s="115">
        <v>60.9649</v>
      </c>
      <c r="Q7" s="115">
        <v>60.376</v>
      </c>
    </row>
    <row r="8" spans="1:17" ht="15.75" customHeight="1">
      <c r="A8" s="44"/>
      <c r="B8" s="45"/>
      <c r="C8" s="45"/>
      <c r="D8" s="173" t="s">
        <v>97</v>
      </c>
      <c r="E8" s="173"/>
      <c r="F8" s="173"/>
      <c r="G8" s="173"/>
      <c r="H8" s="172"/>
      <c r="I8" s="150"/>
      <c r="J8" s="150"/>
      <c r="K8" s="150"/>
      <c r="L8" s="46"/>
      <c r="N8" s="114" t="s">
        <v>96</v>
      </c>
      <c r="O8" s="115">
        <v>6.692</v>
      </c>
      <c r="P8" s="115">
        <v>7.3404</v>
      </c>
      <c r="Q8" s="115">
        <v>13.0581</v>
      </c>
    </row>
    <row r="9" spans="1:17" ht="15.75" customHeight="1">
      <c r="A9" s="44"/>
      <c r="B9" s="45"/>
      <c r="C9" s="45"/>
      <c r="D9" s="173" t="s">
        <v>100</v>
      </c>
      <c r="E9" s="173"/>
      <c r="F9" s="173"/>
      <c r="G9" s="173"/>
      <c r="H9" s="172"/>
      <c r="I9" s="150"/>
      <c r="J9" s="150"/>
      <c r="K9" s="150"/>
      <c r="L9" s="46"/>
      <c r="N9" s="114" t="s">
        <v>99</v>
      </c>
      <c r="O9" s="115">
        <v>13.8009</v>
      </c>
      <c r="P9" s="115">
        <v>27.9126</v>
      </c>
      <c r="Q9" s="115">
        <v>34.1842</v>
      </c>
    </row>
    <row r="10" spans="1:17" ht="15.75" customHeight="1">
      <c r="A10" s="44"/>
      <c r="B10" s="45"/>
      <c r="C10" s="45"/>
      <c r="D10" s="173" t="s">
        <v>102</v>
      </c>
      <c r="E10" s="173"/>
      <c r="F10" s="173"/>
      <c r="G10" s="173"/>
      <c r="H10" s="172"/>
      <c r="I10" s="150"/>
      <c r="J10" s="150"/>
      <c r="K10" s="150"/>
      <c r="L10" s="46"/>
      <c r="N10" s="114" t="s">
        <v>101</v>
      </c>
      <c r="O10" s="116"/>
      <c r="P10" s="115">
        <v>0.7194</v>
      </c>
      <c r="Q10" s="116"/>
    </row>
    <row r="11" spans="1:17" ht="15.75" customHeight="1">
      <c r="A11" s="44"/>
      <c r="B11" s="45"/>
      <c r="C11" s="45"/>
      <c r="D11" s="162" t="s">
        <v>142</v>
      </c>
      <c r="E11" s="162"/>
      <c r="F11" s="162"/>
      <c r="G11" s="162"/>
      <c r="H11" s="175"/>
      <c r="I11" s="176"/>
      <c r="J11" s="176"/>
      <c r="K11" s="177"/>
      <c r="L11" s="46"/>
      <c r="N11" s="114" t="s">
        <v>103</v>
      </c>
      <c r="O11" s="116"/>
      <c r="P11" s="115">
        <v>20.345</v>
      </c>
      <c r="Q11" s="115">
        <v>8.268</v>
      </c>
    </row>
    <row r="12" spans="1:17" ht="30" customHeight="1">
      <c r="A12" s="44"/>
      <c r="B12" s="45"/>
      <c r="C12" s="45"/>
      <c r="D12" s="178" t="s">
        <v>143</v>
      </c>
      <c r="E12" s="178"/>
      <c r="F12" s="178"/>
      <c r="G12" s="178"/>
      <c r="H12" s="179">
        <v>12000</v>
      </c>
      <c r="I12" s="179"/>
      <c r="J12" s="180" t="s">
        <v>144</v>
      </c>
      <c r="K12" s="181"/>
      <c r="L12" s="46"/>
      <c r="N12" s="114" t="s">
        <v>105</v>
      </c>
      <c r="O12" s="116"/>
      <c r="P12" s="115">
        <v>1.054</v>
      </c>
      <c r="Q12" s="116"/>
    </row>
    <row r="13" spans="1:17" ht="30" customHeight="1">
      <c r="A13" s="44"/>
      <c r="B13" s="45"/>
      <c r="C13" s="45"/>
      <c r="D13" s="182" t="s">
        <v>145</v>
      </c>
      <c r="E13" s="182"/>
      <c r="F13" s="182"/>
      <c r="G13" s="182"/>
      <c r="H13" s="183">
        <v>10</v>
      </c>
      <c r="I13" s="183"/>
      <c r="J13" s="184" t="s">
        <v>146</v>
      </c>
      <c r="K13" s="183">
        <v>45</v>
      </c>
      <c r="L13" s="46"/>
      <c r="N13" s="114" t="s">
        <v>106</v>
      </c>
      <c r="O13" s="116"/>
      <c r="P13" s="115">
        <v>28.2104</v>
      </c>
      <c r="Q13" s="116"/>
    </row>
    <row r="14" spans="1:17" ht="30" customHeight="1">
      <c r="A14" s="44"/>
      <c r="B14" s="45"/>
      <c r="C14" s="45"/>
      <c r="D14" s="182" t="s">
        <v>147</v>
      </c>
      <c r="E14" s="182"/>
      <c r="F14" s="182"/>
      <c r="G14" s="182"/>
      <c r="H14" s="183">
        <v>6</v>
      </c>
      <c r="I14" s="183"/>
      <c r="J14" s="184" t="s">
        <v>146</v>
      </c>
      <c r="K14" s="183">
        <f>385-K13</f>
        <v>340</v>
      </c>
      <c r="L14" s="46"/>
      <c r="N14" s="114" t="s">
        <v>107</v>
      </c>
      <c r="O14" s="115">
        <v>0.6304</v>
      </c>
      <c r="P14" s="115">
        <v>0.6304</v>
      </c>
      <c r="Q14" s="115">
        <v>0.6304</v>
      </c>
    </row>
    <row r="15" spans="1:17" ht="15.75" customHeight="1">
      <c r="A15" s="44"/>
      <c r="B15" s="45"/>
      <c r="C15" s="45"/>
      <c r="D15" s="185" t="s">
        <v>148</v>
      </c>
      <c r="E15" s="185"/>
      <c r="F15" s="185"/>
      <c r="G15" s="185"/>
      <c r="H15" s="185"/>
      <c r="I15" s="185"/>
      <c r="J15" s="185"/>
      <c r="K15" s="185"/>
      <c r="L15" s="46"/>
      <c r="N15" s="114" t="s">
        <v>108</v>
      </c>
      <c r="O15" s="115">
        <v>12.8671</v>
      </c>
      <c r="P15" s="115">
        <v>15.1348</v>
      </c>
      <c r="Q15" s="115">
        <v>15.3904</v>
      </c>
    </row>
    <row r="16" spans="1:12" ht="15">
      <c r="A16" s="44"/>
      <c r="B16" s="45"/>
      <c r="C16" s="45"/>
      <c r="D16" s="185"/>
      <c r="E16" s="185"/>
      <c r="F16" s="185"/>
      <c r="G16" s="185"/>
      <c r="H16" s="185"/>
      <c r="I16" s="185"/>
      <c r="J16" s="185"/>
      <c r="K16" s="185"/>
      <c r="L16" s="46"/>
    </row>
    <row r="17" spans="1:12" ht="14.25" customHeight="1">
      <c r="A17" s="44"/>
      <c r="B17" s="45"/>
      <c r="C17" s="45"/>
      <c r="D17" s="163"/>
      <c r="E17" s="186" t="s">
        <v>149</v>
      </c>
      <c r="F17" s="186"/>
      <c r="G17" s="186"/>
      <c r="H17" s="187" t="s">
        <v>150</v>
      </c>
      <c r="I17" s="187"/>
      <c r="J17" s="187"/>
      <c r="K17" s="169"/>
      <c r="L17" s="46"/>
    </row>
    <row r="18" spans="1:17" ht="14.25" customHeight="1">
      <c r="A18" s="44"/>
      <c r="B18" s="45"/>
      <c r="C18" s="45"/>
      <c r="D18" s="163"/>
      <c r="E18" s="163" t="s">
        <v>151</v>
      </c>
      <c r="F18" s="163"/>
      <c r="G18" s="163"/>
      <c r="H18" s="163"/>
      <c r="I18" s="163"/>
      <c r="J18" s="163"/>
      <c r="K18" s="169" t="s">
        <v>78</v>
      </c>
      <c r="L18" s="46"/>
      <c r="O18" s="41">
        <f>O5+O6+O7+O8+O9+O10+O11+O12</f>
        <v>117.13110000000002</v>
      </c>
      <c r="P18" s="41">
        <f>P6+P7+P8+P9+P10+P11+P12</f>
        <v>119.86999999999999</v>
      </c>
      <c r="Q18" s="41">
        <f>Q6+Q7+Q8+Q9+Q10+Q11+Q12</f>
        <v>118.1369</v>
      </c>
    </row>
    <row r="19" spans="1:12" ht="14.25" customHeight="1">
      <c r="A19" s="44"/>
      <c r="B19" s="45"/>
      <c r="C19" s="45"/>
      <c r="D19" s="163"/>
      <c r="E19" s="163" t="s">
        <v>152</v>
      </c>
      <c r="F19" s="163"/>
      <c r="G19" s="163"/>
      <c r="H19" s="163"/>
      <c r="I19" s="163"/>
      <c r="J19" s="163"/>
      <c r="K19" s="169" t="s">
        <v>78</v>
      </c>
      <c r="L19" s="46"/>
    </row>
    <row r="20" spans="1:12" ht="14.25" customHeight="1">
      <c r="A20" s="44"/>
      <c r="B20" s="45"/>
      <c r="C20" s="45"/>
      <c r="D20" s="163"/>
      <c r="E20" s="163" t="s">
        <v>153</v>
      </c>
      <c r="F20" s="163"/>
      <c r="G20" s="163"/>
      <c r="H20" s="163"/>
      <c r="I20" s="163"/>
      <c r="J20" s="163"/>
      <c r="K20" s="169" t="s">
        <v>78</v>
      </c>
      <c r="L20" s="46"/>
    </row>
    <row r="21" spans="1:12" ht="30" customHeight="1">
      <c r="A21" s="44"/>
      <c r="B21" s="45"/>
      <c r="C21" s="45"/>
      <c r="D21" s="163"/>
      <c r="E21" s="163"/>
      <c r="F21" s="163"/>
      <c r="G21" s="163"/>
      <c r="H21" s="163"/>
      <c r="I21" s="163"/>
      <c r="J21" s="163"/>
      <c r="K21" s="169"/>
      <c r="L21" s="46"/>
    </row>
    <row r="22" spans="1:12" ht="15" customHeight="1">
      <c r="A22" s="44"/>
      <c r="B22" s="45"/>
      <c r="C22" s="45"/>
      <c r="D22" s="162" t="s">
        <v>154</v>
      </c>
      <c r="E22" s="162"/>
      <c r="F22" s="162"/>
      <c r="G22" s="162"/>
      <c r="H22" s="188"/>
      <c r="I22" s="189"/>
      <c r="J22" s="189"/>
      <c r="K22" s="190"/>
      <c r="L22" s="46"/>
    </row>
    <row r="23" spans="1:12" ht="14.25" customHeight="1">
      <c r="A23" s="44"/>
      <c r="B23" s="45"/>
      <c r="C23" s="45"/>
      <c r="D23" s="191" t="s">
        <v>155</v>
      </c>
      <c r="E23" s="191"/>
      <c r="F23" s="191"/>
      <c r="G23" s="191"/>
      <c r="H23" s="192"/>
      <c r="I23" s="192"/>
      <c r="J23" s="192"/>
      <c r="K23" s="192"/>
      <c r="L23" s="193"/>
    </row>
    <row r="24" spans="1:12" ht="18" customHeight="1">
      <c r="A24" s="44"/>
      <c r="B24" s="45"/>
      <c r="C24" s="45"/>
      <c r="D24" s="194" t="s">
        <v>156</v>
      </c>
      <c r="E24" s="194"/>
      <c r="F24" s="194"/>
      <c r="G24" s="194"/>
      <c r="H24" s="195">
        <v>20000</v>
      </c>
      <c r="I24" s="196" t="s">
        <v>157</v>
      </c>
      <c r="J24" s="39"/>
      <c r="K24" s="197"/>
      <c r="L24" s="193"/>
    </row>
    <row r="25" spans="1:12" ht="18" customHeight="1">
      <c r="A25" s="44"/>
      <c r="B25" s="45"/>
      <c r="C25" s="45"/>
      <c r="D25" s="198" t="s">
        <v>158</v>
      </c>
      <c r="E25" s="198"/>
      <c r="F25" s="198"/>
      <c r="G25" s="198"/>
      <c r="H25" s="199">
        <v>7300</v>
      </c>
      <c r="I25" s="200" t="s">
        <v>157</v>
      </c>
      <c r="J25" s="39"/>
      <c r="K25" s="197"/>
      <c r="L25" s="46"/>
    </row>
    <row r="26" spans="1:12" ht="18" customHeight="1">
      <c r="A26" s="44"/>
      <c r="B26" s="45"/>
      <c r="C26" s="45"/>
      <c r="D26" s="198" t="s">
        <v>159</v>
      </c>
      <c r="E26" s="198"/>
      <c r="F26" s="198"/>
      <c r="G26" s="198"/>
      <c r="H26" s="199">
        <v>6570</v>
      </c>
      <c r="I26" s="200" t="s">
        <v>157</v>
      </c>
      <c r="J26" s="39"/>
      <c r="K26" s="197"/>
      <c r="L26" s="46"/>
    </row>
    <row r="27" spans="1:12" ht="18" customHeight="1">
      <c r="A27" s="44"/>
      <c r="B27" s="45"/>
      <c r="C27" s="45"/>
      <c r="D27" s="198" t="s">
        <v>160</v>
      </c>
      <c r="E27" s="198"/>
      <c r="F27" s="198"/>
      <c r="G27" s="198"/>
      <c r="H27" s="199">
        <v>730</v>
      </c>
      <c r="I27" s="200" t="s">
        <v>157</v>
      </c>
      <c r="J27" s="39"/>
      <c r="K27" s="197"/>
      <c r="L27" s="46"/>
    </row>
    <row r="28" spans="1:12" ht="18" customHeight="1">
      <c r="A28" s="44"/>
      <c r="B28" s="45"/>
      <c r="C28" s="45"/>
      <c r="D28" s="201" t="s">
        <v>161</v>
      </c>
      <c r="E28" s="201"/>
      <c r="F28" s="201"/>
      <c r="G28" s="201"/>
      <c r="H28" s="202">
        <v>0</v>
      </c>
      <c r="I28" s="203" t="s">
        <v>157</v>
      </c>
      <c r="J28" s="204"/>
      <c r="K28" s="205"/>
      <c r="L28" s="46"/>
    </row>
    <row r="29" spans="1:12" ht="14.25" customHeight="1">
      <c r="A29" s="44"/>
      <c r="B29" s="45"/>
      <c r="C29" s="45"/>
      <c r="D29" s="206" t="s">
        <v>162</v>
      </c>
      <c r="E29" s="206"/>
      <c r="F29" s="206"/>
      <c r="G29" s="206"/>
      <c r="H29" s="207"/>
      <c r="I29" s="189"/>
      <c r="J29" s="189"/>
      <c r="K29" s="190"/>
      <c r="L29" s="46"/>
    </row>
    <row r="30" spans="1:12" ht="14.25">
      <c r="A30" s="44"/>
      <c r="B30" s="45"/>
      <c r="C30" s="45"/>
      <c r="D30" s="208" t="s">
        <v>163</v>
      </c>
      <c r="E30" s="208"/>
      <c r="F30" s="208"/>
      <c r="G30" s="208"/>
      <c r="H30" s="209">
        <v>0.1</v>
      </c>
      <c r="I30" s="209"/>
      <c r="J30" s="209"/>
      <c r="K30" s="209"/>
      <c r="L30" s="46"/>
    </row>
    <row r="31" spans="1:12" ht="14.25">
      <c r="A31" s="44"/>
      <c r="B31" s="45"/>
      <c r="C31" s="45"/>
      <c r="D31" s="208" t="s">
        <v>164</v>
      </c>
      <c r="E31" s="208"/>
      <c r="F31" s="208"/>
      <c r="G31" s="208"/>
      <c r="H31" s="210">
        <v>0.05</v>
      </c>
      <c r="I31" s="210"/>
      <c r="J31" s="210"/>
      <c r="K31" s="210"/>
      <c r="L31" s="46"/>
    </row>
    <row r="32" spans="1:12" ht="14.25">
      <c r="A32" s="44"/>
      <c r="B32" s="45"/>
      <c r="C32" s="45"/>
      <c r="D32" s="208" t="s">
        <v>165</v>
      </c>
      <c r="E32" s="208"/>
      <c r="F32" s="208"/>
      <c r="G32" s="208"/>
      <c r="H32" s="211">
        <v>0.26</v>
      </c>
      <c r="I32" s="211"/>
      <c r="J32" s="211"/>
      <c r="K32" s="211"/>
      <c r="L32" s="46"/>
    </row>
    <row r="33" spans="1:12" ht="14.25">
      <c r="A33" s="76"/>
      <c r="B33" s="77"/>
      <c r="C33" s="77"/>
      <c r="D33" s="212" t="s">
        <v>166</v>
      </c>
      <c r="E33" s="212"/>
      <c r="F33" s="212"/>
      <c r="G33" s="212"/>
      <c r="H33" s="213">
        <v>0.16</v>
      </c>
      <c r="I33" s="213"/>
      <c r="J33" s="213"/>
      <c r="K33" s="213"/>
      <c r="L33" s="78"/>
    </row>
    <row r="34" ht="14.25">
      <c r="A34" s="214" t="s">
        <v>167</v>
      </c>
    </row>
    <row r="35" ht="14.25">
      <c r="A35" s="214" t="s">
        <v>168</v>
      </c>
    </row>
  </sheetData>
  <sheetProtection selectLockedCells="1" selectUnlockedCells="1"/>
  <mergeCells count="52">
    <mergeCell ref="A1:C1"/>
    <mergeCell ref="D1:K1"/>
    <mergeCell ref="D2:G2"/>
    <mergeCell ref="I2:J2"/>
    <mergeCell ref="D3:G3"/>
    <mergeCell ref="I3:J3"/>
    <mergeCell ref="N3:N4"/>
    <mergeCell ref="O3:Q3"/>
    <mergeCell ref="D4:G4"/>
    <mergeCell ref="I4:J4"/>
    <mergeCell ref="D5:G5"/>
    <mergeCell ref="I5:J5"/>
    <mergeCell ref="D6:G6"/>
    <mergeCell ref="D7:G7"/>
    <mergeCell ref="D8:G8"/>
    <mergeCell ref="D9:G9"/>
    <mergeCell ref="D10:G10"/>
    <mergeCell ref="D11:G11"/>
    <mergeCell ref="D12:G12"/>
    <mergeCell ref="H12:I12"/>
    <mergeCell ref="D13:G13"/>
    <mergeCell ref="H13:I13"/>
    <mergeCell ref="D14:G14"/>
    <mergeCell ref="H14:I14"/>
    <mergeCell ref="D15:K16"/>
    <mergeCell ref="D17:D20"/>
    <mergeCell ref="E17:G17"/>
    <mergeCell ref="H17:J17"/>
    <mergeCell ref="E18:G18"/>
    <mergeCell ref="H18:J18"/>
    <mergeCell ref="E19:G19"/>
    <mergeCell ref="H19:J19"/>
    <mergeCell ref="E20:G20"/>
    <mergeCell ref="H20:J20"/>
    <mergeCell ref="E21:J21"/>
    <mergeCell ref="D22:G22"/>
    <mergeCell ref="D23:G23"/>
    <mergeCell ref="H23:K23"/>
    <mergeCell ref="D24:G24"/>
    <mergeCell ref="D25:G25"/>
    <mergeCell ref="D26:G26"/>
    <mergeCell ref="D27:G27"/>
    <mergeCell ref="D28:G28"/>
    <mergeCell ref="D29:G29"/>
    <mergeCell ref="D30:G30"/>
    <mergeCell ref="H30:K30"/>
    <mergeCell ref="D31:G31"/>
    <mergeCell ref="H31:K31"/>
    <mergeCell ref="D32:G32"/>
    <mergeCell ref="H32:K32"/>
    <mergeCell ref="D33:G33"/>
    <mergeCell ref="H33:K33"/>
  </mergeCells>
  <printOptions/>
  <pageMargins left="0.4722222222222222" right="0.7479166666666667" top="0.2361111111111111" bottom="0.19652777777777777" header="0.5118055555555555" footer="0.5118055555555555"/>
  <pageSetup horizontalDpi="300" verticalDpi="300" orientation="landscape" paperSize="9" scale="90"/>
  <legacyDrawing r:id="rId2"/>
</worksheet>
</file>

<file path=xl/worksheets/sheet6.xml><?xml version="1.0" encoding="utf-8"?>
<worksheet xmlns="http://schemas.openxmlformats.org/spreadsheetml/2006/main" xmlns:r="http://schemas.openxmlformats.org/officeDocument/2006/relationships">
  <dimension ref="A1:Q27"/>
  <sheetViews>
    <sheetView workbookViewId="0" topLeftCell="A1">
      <selection activeCell="J13" sqref="J13"/>
    </sheetView>
  </sheetViews>
  <sheetFormatPr defaultColWidth="9.140625" defaultRowHeight="15"/>
  <cols>
    <col min="1" max="9" width="10.8515625" style="0" customWidth="1"/>
    <col min="10" max="10" width="13.7109375" style="0" customWidth="1"/>
    <col min="11" max="12" width="10.8515625" style="0" customWidth="1"/>
    <col min="13" max="13" width="73.140625" style="0" customWidth="1"/>
    <col min="14" max="14" width="13.140625" style="41" customWidth="1"/>
    <col min="15" max="16" width="12.140625" style="41" customWidth="1"/>
    <col min="17" max="17" width="12.7109375" style="41" customWidth="1"/>
  </cols>
  <sheetData>
    <row r="1" spans="1:12" ht="14.25">
      <c r="A1" s="1"/>
      <c r="B1" s="215"/>
      <c r="C1" s="215"/>
      <c r="D1" s="216"/>
      <c r="E1" s="216"/>
      <c r="F1" s="216"/>
      <c r="G1" s="216"/>
      <c r="H1" s="216"/>
      <c r="I1" s="216"/>
      <c r="J1" s="216"/>
      <c r="K1" s="217"/>
      <c r="L1" s="218"/>
    </row>
    <row r="2" spans="1:12" ht="18" customHeight="1">
      <c r="A2" s="219" t="s">
        <v>169</v>
      </c>
      <c r="B2" s="219"/>
      <c r="C2" s="219"/>
      <c r="D2" s="187" t="s">
        <v>112</v>
      </c>
      <c r="E2" s="187"/>
      <c r="F2" s="187"/>
      <c r="G2" s="187"/>
      <c r="H2" s="187"/>
      <c r="I2" s="187"/>
      <c r="J2" s="220"/>
      <c r="K2" s="221"/>
      <c r="L2" s="165"/>
    </row>
    <row r="3" spans="1:12" ht="14.25" customHeight="1">
      <c r="A3" s="222"/>
      <c r="B3" s="223"/>
      <c r="C3" s="223"/>
      <c r="D3" s="163" t="s">
        <v>170</v>
      </c>
      <c r="E3" s="163"/>
      <c r="F3" s="163"/>
      <c r="G3" s="163"/>
      <c r="H3" s="163"/>
      <c r="I3" s="163"/>
      <c r="J3" s="224"/>
      <c r="K3" s="225" t="s">
        <v>171</v>
      </c>
      <c r="L3" s="226"/>
    </row>
    <row r="4" spans="1:12" ht="18" customHeight="1">
      <c r="A4" s="3"/>
      <c r="B4" s="4"/>
      <c r="C4" s="4"/>
      <c r="D4" s="227" t="s">
        <v>172</v>
      </c>
      <c r="E4" s="227"/>
      <c r="F4" s="227"/>
      <c r="G4" s="227"/>
      <c r="H4" s="227"/>
      <c r="I4" s="227"/>
      <c r="J4" s="228">
        <v>54493.22</v>
      </c>
      <c r="K4" s="225" t="s">
        <v>144</v>
      </c>
      <c r="L4" s="226"/>
    </row>
    <row r="5" spans="1:12" ht="18" customHeight="1">
      <c r="A5" s="3"/>
      <c r="B5" s="4"/>
      <c r="C5" s="4"/>
      <c r="D5" s="227" t="s">
        <v>173</v>
      </c>
      <c r="E5" s="227"/>
      <c r="F5" s="227"/>
      <c r="G5" s="227"/>
      <c r="H5" s="227"/>
      <c r="I5" s="227"/>
      <c r="J5" s="229">
        <f>1040.01+1419.38</f>
        <v>2459.3900000000003</v>
      </c>
      <c r="K5" s="225" t="s">
        <v>144</v>
      </c>
      <c r="L5" s="230"/>
    </row>
    <row r="6" spans="1:14" ht="18" customHeight="1">
      <c r="A6" s="3"/>
      <c r="B6" s="4"/>
      <c r="C6" s="4"/>
      <c r="D6" s="227"/>
      <c r="E6" s="227"/>
      <c r="F6" s="227"/>
      <c r="G6" s="227"/>
      <c r="H6" s="227"/>
      <c r="I6" s="227"/>
      <c r="J6" s="229"/>
      <c r="K6" s="225" t="s">
        <v>144</v>
      </c>
      <c r="L6" s="230"/>
      <c r="N6" s="231"/>
    </row>
    <row r="7" spans="1:12" ht="18" customHeight="1">
      <c r="A7" s="3"/>
      <c r="B7" s="4"/>
      <c r="C7" s="4"/>
      <c r="D7" s="227"/>
      <c r="E7" s="227"/>
      <c r="F7" s="227"/>
      <c r="G7" s="227"/>
      <c r="H7" s="227"/>
      <c r="I7" s="227"/>
      <c r="J7" s="229"/>
      <c r="K7" s="225" t="s">
        <v>144</v>
      </c>
      <c r="L7" s="230"/>
    </row>
    <row r="8" spans="1:17" ht="18" customHeight="1">
      <c r="A8" s="3"/>
      <c r="B8" s="4"/>
      <c r="C8" s="4"/>
      <c r="D8" s="227"/>
      <c r="E8" s="227"/>
      <c r="F8" s="227"/>
      <c r="G8" s="227"/>
      <c r="H8" s="227"/>
      <c r="I8" s="227"/>
      <c r="J8" s="229"/>
      <c r="K8" s="225" t="s">
        <v>144</v>
      </c>
      <c r="L8" s="230"/>
      <c r="N8" s="232" t="s">
        <v>174</v>
      </c>
      <c r="O8" s="232" t="s">
        <v>93</v>
      </c>
      <c r="P8" s="233" t="s">
        <v>98</v>
      </c>
      <c r="Q8" s="232" t="s">
        <v>175</v>
      </c>
    </row>
    <row r="9" spans="1:17" ht="18" customHeight="1">
      <c r="A9" s="3"/>
      <c r="B9" s="4"/>
      <c r="C9" s="4"/>
      <c r="D9" s="227" t="s">
        <v>176</v>
      </c>
      <c r="E9" s="227"/>
      <c r="F9" s="227"/>
      <c r="G9" s="227"/>
      <c r="H9" s="227"/>
      <c r="I9" s="227"/>
      <c r="J9" s="234">
        <f>N9+O9+P9</f>
        <v>205671</v>
      </c>
      <c r="K9" s="225" t="s">
        <v>144</v>
      </c>
      <c r="L9" s="230"/>
      <c r="N9" s="235">
        <v>105620</v>
      </c>
      <c r="O9" s="235">
        <f>(Q9-N9)/('pag. 3'!O9+'pag. 3'!O10)*'pag. 3'!O9</f>
        <v>28493.067620286085</v>
      </c>
      <c r="P9" s="235">
        <f>(Q9-N9)/('pag. 3'!O9+'pag. 3'!O10)*'pag. 3'!O10</f>
        <v>71557.93237971391</v>
      </c>
      <c r="Q9" s="235">
        <f>100051+105620</f>
        <v>205671</v>
      </c>
    </row>
    <row r="10" spans="1:17" ht="18" customHeight="1">
      <c r="A10" s="3"/>
      <c r="B10" s="4"/>
      <c r="C10" s="4"/>
      <c r="D10" s="227" t="s">
        <v>177</v>
      </c>
      <c r="E10" s="227"/>
      <c r="F10" s="227"/>
      <c r="G10" s="227"/>
      <c r="H10" s="227"/>
      <c r="I10" s="227"/>
      <c r="J10" s="234">
        <f>'pag. 2'!M7*15%*0.054</f>
        <v>22198.62672</v>
      </c>
      <c r="K10" s="225" t="s">
        <v>144</v>
      </c>
      <c r="L10" s="230"/>
      <c r="N10" s="236">
        <f>N9/'pag. 3'!G4</f>
        <v>40.62307692307692</v>
      </c>
      <c r="O10" s="236">
        <f>O9/'pag. 3'!O9</f>
        <v>6.505266579973992</v>
      </c>
      <c r="P10" s="236">
        <f>P9/'pag. 3'!O10</f>
        <v>6.505266579973991</v>
      </c>
      <c r="Q10" s="232" t="s">
        <v>178</v>
      </c>
    </row>
    <row r="11" spans="1:12" ht="18" customHeight="1">
      <c r="A11" s="3"/>
      <c r="B11" s="4"/>
      <c r="C11" s="4"/>
      <c r="D11" s="227" t="s">
        <v>179</v>
      </c>
      <c r="E11" s="227"/>
      <c r="F11" s="227"/>
      <c r="G11" s="227"/>
      <c r="H11" s="227"/>
      <c r="I11" s="227"/>
      <c r="J11" s="234">
        <v>3600</v>
      </c>
      <c r="K11" s="225" t="s">
        <v>144</v>
      </c>
      <c r="L11" s="226"/>
    </row>
    <row r="12" spans="1:12" ht="18" customHeight="1">
      <c r="A12" s="3"/>
      <c r="B12" s="4"/>
      <c r="C12" s="4"/>
      <c r="D12" s="227" t="s">
        <v>180</v>
      </c>
      <c r="E12" s="227"/>
      <c r="F12" s="227"/>
      <c r="G12" s="227"/>
      <c r="H12" s="227"/>
      <c r="I12" s="227"/>
      <c r="J12" s="234">
        <v>9001</v>
      </c>
      <c r="K12" s="225" t="s">
        <v>144</v>
      </c>
      <c r="L12" s="226"/>
    </row>
    <row r="13" spans="1:12" ht="18" customHeight="1">
      <c r="A13" s="3"/>
      <c r="B13" s="4"/>
      <c r="C13" s="4"/>
      <c r="D13" s="227" t="s">
        <v>181</v>
      </c>
      <c r="E13" s="227"/>
      <c r="F13" s="227"/>
      <c r="G13" s="227"/>
      <c r="H13" s="227"/>
      <c r="I13" s="227"/>
      <c r="J13" s="234"/>
      <c r="K13" s="225" t="s">
        <v>144</v>
      </c>
      <c r="L13" s="226"/>
    </row>
    <row r="14" spans="1:12" ht="18" customHeight="1">
      <c r="A14" s="3"/>
      <c r="B14" s="4"/>
      <c r="C14" s="4"/>
      <c r="D14" s="227" t="s">
        <v>182</v>
      </c>
      <c r="E14" s="227"/>
      <c r="F14" s="227"/>
      <c r="G14" s="227"/>
      <c r="H14" s="227"/>
      <c r="I14" s="227"/>
      <c r="J14" s="234">
        <v>306495</v>
      </c>
      <c r="K14" s="225" t="s">
        <v>183</v>
      </c>
      <c r="L14" s="226"/>
    </row>
    <row r="15" spans="1:14" ht="15.75" customHeight="1">
      <c r="A15" s="35"/>
      <c r="B15" s="36"/>
      <c r="C15" s="36"/>
      <c r="D15" s="237" t="s">
        <v>184</v>
      </c>
      <c r="E15" s="237"/>
      <c r="F15" s="237"/>
      <c r="G15" s="237"/>
      <c r="H15" s="237"/>
      <c r="I15" s="237"/>
      <c r="J15" s="238">
        <v>15</v>
      </c>
      <c r="K15" s="239" t="s">
        <v>185</v>
      </c>
      <c r="L15" s="240"/>
      <c r="N15" s="231"/>
    </row>
    <row r="16" spans="1:12" ht="18" customHeight="1">
      <c r="A16" s="4"/>
      <c r="B16" s="4"/>
      <c r="C16" s="4"/>
      <c r="D16" s="241"/>
      <c r="E16" s="241"/>
      <c r="F16" s="241"/>
      <c r="G16" s="241"/>
      <c r="H16" s="242"/>
      <c r="I16" s="242"/>
      <c r="J16" s="243"/>
      <c r="K16" s="244"/>
      <c r="L16" s="245"/>
    </row>
    <row r="17" spans="1:14" ht="27" customHeight="1">
      <c r="A17" s="246" t="s">
        <v>186</v>
      </c>
      <c r="B17" s="246"/>
      <c r="C17" s="246"/>
      <c r="D17" s="247" t="s">
        <v>112</v>
      </c>
      <c r="E17" s="247"/>
      <c r="F17" s="247"/>
      <c r="G17" s="247"/>
      <c r="H17" s="247"/>
      <c r="I17" s="247"/>
      <c r="J17" s="248"/>
      <c r="K17" s="248"/>
      <c r="L17" s="248"/>
      <c r="M17" s="249"/>
      <c r="N17" s="250"/>
    </row>
    <row r="18" spans="1:14" ht="27" customHeight="1">
      <c r="A18" s="3"/>
      <c r="B18" s="4"/>
      <c r="C18" s="251"/>
      <c r="D18" s="183" t="s">
        <v>187</v>
      </c>
      <c r="E18" s="183"/>
      <c r="F18" s="183"/>
      <c r="G18" s="183"/>
      <c r="H18" s="183"/>
      <c r="I18" s="183"/>
      <c r="J18" s="252" t="s">
        <v>188</v>
      </c>
      <c r="K18" s="252"/>
      <c r="L18" s="252"/>
      <c r="M18" s="253"/>
      <c r="N18" s="250"/>
    </row>
    <row r="19" spans="1:14" ht="27" customHeight="1">
      <c r="A19" s="3"/>
      <c r="B19" s="4"/>
      <c r="C19" s="251"/>
      <c r="D19" s="183"/>
      <c r="E19" s="183"/>
      <c r="F19" s="183"/>
      <c r="G19" s="183"/>
      <c r="H19" s="183"/>
      <c r="I19" s="183"/>
      <c r="J19" s="252"/>
      <c r="K19" s="252"/>
      <c r="L19" s="252"/>
      <c r="M19" s="253"/>
      <c r="N19" s="250"/>
    </row>
    <row r="20" spans="1:14" ht="17.25" customHeight="1">
      <c r="A20" s="3"/>
      <c r="B20" s="4"/>
      <c r="C20" s="251"/>
      <c r="D20" s="183"/>
      <c r="E20" s="183"/>
      <c r="F20" s="183"/>
      <c r="G20" s="183"/>
      <c r="H20" s="183"/>
      <c r="I20" s="183"/>
      <c r="J20" s="252"/>
      <c r="K20" s="252"/>
      <c r="L20" s="252"/>
      <c r="M20" s="253"/>
      <c r="N20" s="250"/>
    </row>
    <row r="21" spans="1:14" ht="27" customHeight="1">
      <c r="A21" s="3"/>
      <c r="B21" s="4"/>
      <c r="C21" s="251"/>
      <c r="D21" s="254" t="s">
        <v>189</v>
      </c>
      <c r="E21" s="254"/>
      <c r="F21" s="254"/>
      <c r="G21" s="254"/>
      <c r="H21" s="254"/>
      <c r="I21" s="254"/>
      <c r="J21" s="255" t="s">
        <v>190</v>
      </c>
      <c r="K21" s="255"/>
      <c r="L21" s="255"/>
      <c r="M21" s="256"/>
      <c r="N21" s="250"/>
    </row>
    <row r="22" spans="1:14" ht="27" customHeight="1">
      <c r="A22" s="3"/>
      <c r="B22" s="4"/>
      <c r="C22" s="251"/>
      <c r="D22" s="254"/>
      <c r="E22" s="254"/>
      <c r="F22" s="254"/>
      <c r="G22" s="254"/>
      <c r="H22" s="254"/>
      <c r="I22" s="254"/>
      <c r="J22" s="255"/>
      <c r="K22" s="255"/>
      <c r="L22" s="255"/>
      <c r="M22" s="256"/>
      <c r="N22" s="250"/>
    </row>
    <row r="23" spans="1:14" ht="27" customHeight="1">
      <c r="A23" s="35"/>
      <c r="B23" s="36"/>
      <c r="C23" s="257"/>
      <c r="D23" s="254"/>
      <c r="E23" s="254"/>
      <c r="F23" s="254"/>
      <c r="G23" s="254"/>
      <c r="H23" s="254"/>
      <c r="I23" s="254"/>
      <c r="J23" s="255"/>
      <c r="K23" s="255"/>
      <c r="L23" s="255"/>
      <c r="M23" s="256"/>
      <c r="N23" s="250"/>
    </row>
    <row r="24" ht="14.25">
      <c r="A24" s="214" t="s">
        <v>191</v>
      </c>
    </row>
    <row r="25" ht="14.25">
      <c r="A25" s="4" t="s">
        <v>192</v>
      </c>
    </row>
    <row r="26" ht="14.25">
      <c r="A26" s="214" t="s">
        <v>193</v>
      </c>
    </row>
    <row r="27" ht="14.25">
      <c r="A27" s="214" t="s">
        <v>194</v>
      </c>
    </row>
  </sheetData>
  <sheetProtection selectLockedCells="1" selectUnlockedCells="1"/>
  <mergeCells count="22">
    <mergeCell ref="A2:C2"/>
    <mergeCell ref="D2:I2"/>
    <mergeCell ref="D3:I3"/>
    <mergeCell ref="D4:I4"/>
    <mergeCell ref="D5:I5"/>
    <mergeCell ref="D6:I6"/>
    <mergeCell ref="D7:I7"/>
    <mergeCell ref="D8:I8"/>
    <mergeCell ref="D9:I9"/>
    <mergeCell ref="D10:I10"/>
    <mergeCell ref="D11:I11"/>
    <mergeCell ref="D12:I12"/>
    <mergeCell ref="D13:I13"/>
    <mergeCell ref="D14:I14"/>
    <mergeCell ref="D15:I15"/>
    <mergeCell ref="A17:C17"/>
    <mergeCell ref="D17:I17"/>
    <mergeCell ref="J17:L17"/>
    <mergeCell ref="D18:I20"/>
    <mergeCell ref="J18:L20"/>
    <mergeCell ref="D21:I23"/>
    <mergeCell ref="J21:L23"/>
  </mergeCells>
  <printOptions/>
  <pageMargins left="0.7479166666666667" right="0.7479166666666667" top="0.9840277777777777" bottom="0.9840277777777777" header="0.5118055555555555" footer="0.5118055555555555"/>
  <pageSetup horizontalDpi="300" verticalDpi="300" orientation="landscape" paperSize="9" scale="85"/>
</worksheet>
</file>

<file path=xl/worksheets/sheet7.xml><?xml version="1.0" encoding="utf-8"?>
<worksheet xmlns="http://schemas.openxmlformats.org/spreadsheetml/2006/main" xmlns:r="http://schemas.openxmlformats.org/officeDocument/2006/relationships">
  <dimension ref="A2:L22"/>
  <sheetViews>
    <sheetView workbookViewId="0" topLeftCell="A1">
      <selection activeCell="N17" sqref="N17"/>
    </sheetView>
  </sheetViews>
  <sheetFormatPr defaultColWidth="9.140625" defaultRowHeight="15"/>
  <cols>
    <col min="1" max="12" width="10.7109375" style="0" customWidth="1"/>
  </cols>
  <sheetData>
    <row r="2" spans="1:12" ht="15" customHeight="1">
      <c r="A2" s="159" t="s">
        <v>195</v>
      </c>
      <c r="B2" s="159"/>
      <c r="C2" s="159"/>
      <c r="D2" s="258" t="s">
        <v>196</v>
      </c>
      <c r="E2" s="258"/>
      <c r="F2" s="258"/>
      <c r="G2" s="258"/>
      <c r="H2" s="258"/>
      <c r="I2" s="258"/>
      <c r="J2" s="258"/>
      <c r="K2" s="258"/>
      <c r="L2" s="258"/>
    </row>
    <row r="3" spans="1:12" ht="14.25" customHeight="1">
      <c r="A3" s="159"/>
      <c r="B3" s="159"/>
      <c r="C3" s="159"/>
      <c r="D3" s="259" t="s">
        <v>197</v>
      </c>
      <c r="E3" s="259"/>
      <c r="F3" s="259"/>
      <c r="G3" s="259"/>
      <c r="H3" s="259"/>
      <c r="I3" s="259"/>
      <c r="J3" s="259"/>
      <c r="K3" s="259"/>
      <c r="L3" s="259"/>
    </row>
    <row r="4" spans="1:12" ht="14.25">
      <c r="A4" s="3"/>
      <c r="B4" s="4"/>
      <c r="C4" s="260"/>
      <c r="D4" s="259"/>
      <c r="E4" s="259"/>
      <c r="F4" s="259"/>
      <c r="G4" s="259"/>
      <c r="H4" s="259"/>
      <c r="I4" s="259"/>
      <c r="J4" s="259"/>
      <c r="K4" s="259"/>
      <c r="L4" s="259"/>
    </row>
    <row r="5" spans="1:12" ht="14.25">
      <c r="A5" s="3"/>
      <c r="B5" s="4"/>
      <c r="C5" s="260"/>
      <c r="D5" s="259"/>
      <c r="E5" s="259"/>
      <c r="F5" s="259"/>
      <c r="G5" s="259"/>
      <c r="H5" s="259"/>
      <c r="I5" s="259"/>
      <c r="J5" s="259"/>
      <c r="K5" s="259"/>
      <c r="L5" s="259"/>
    </row>
    <row r="6" spans="1:12" ht="14.25">
      <c r="A6" s="3"/>
      <c r="B6" s="4"/>
      <c r="C6" s="260"/>
      <c r="D6" s="259"/>
      <c r="E6" s="259"/>
      <c r="F6" s="259"/>
      <c r="G6" s="259"/>
      <c r="H6" s="259"/>
      <c r="I6" s="259"/>
      <c r="J6" s="259"/>
      <c r="K6" s="259"/>
      <c r="L6" s="259"/>
    </row>
    <row r="7" spans="1:12" ht="14.25">
      <c r="A7" s="3"/>
      <c r="B7" s="4"/>
      <c r="C7" s="260"/>
      <c r="D7" s="259"/>
      <c r="E7" s="259"/>
      <c r="F7" s="259"/>
      <c r="G7" s="259"/>
      <c r="H7" s="259"/>
      <c r="I7" s="259"/>
      <c r="J7" s="259"/>
      <c r="K7" s="259"/>
      <c r="L7" s="259"/>
    </row>
    <row r="8" spans="1:12" ht="14.25">
      <c r="A8" s="3"/>
      <c r="B8" s="4"/>
      <c r="C8" s="260"/>
      <c r="D8" s="259"/>
      <c r="E8" s="259"/>
      <c r="F8" s="259"/>
      <c r="G8" s="259"/>
      <c r="H8" s="259"/>
      <c r="I8" s="259"/>
      <c r="J8" s="259"/>
      <c r="K8" s="259"/>
      <c r="L8" s="259"/>
    </row>
    <row r="9" spans="1:12" ht="14.25">
      <c r="A9" s="35"/>
      <c r="B9" s="36"/>
      <c r="C9" s="261"/>
      <c r="D9" s="259"/>
      <c r="E9" s="259"/>
      <c r="F9" s="259"/>
      <c r="G9" s="259"/>
      <c r="H9" s="259"/>
      <c r="I9" s="259"/>
      <c r="J9" s="259"/>
      <c r="K9" s="259"/>
      <c r="L9" s="259"/>
    </row>
    <row r="10" spans="1:12" ht="15" customHeight="1">
      <c r="A10" s="159" t="s">
        <v>198</v>
      </c>
      <c r="B10" s="159"/>
      <c r="C10" s="159"/>
      <c r="D10" s="262" t="s">
        <v>199</v>
      </c>
      <c r="E10" s="262"/>
      <c r="F10" s="262"/>
      <c r="G10" s="262"/>
      <c r="H10" s="262"/>
      <c r="I10" s="262"/>
      <c r="J10" s="262"/>
      <c r="K10" s="262"/>
      <c r="L10" s="262"/>
    </row>
    <row r="11" spans="1:12" ht="14.25" customHeight="1">
      <c r="A11" s="159"/>
      <c r="B11" s="159"/>
      <c r="C11" s="159"/>
      <c r="D11" s="263" t="s">
        <v>200</v>
      </c>
      <c r="E11" s="263"/>
      <c r="F11" s="263"/>
      <c r="G11" s="263"/>
      <c r="H11" s="263"/>
      <c r="I11" s="263"/>
      <c r="J11" s="263"/>
      <c r="K11" s="263"/>
      <c r="L11" s="263"/>
    </row>
    <row r="12" spans="1:12" ht="14.25">
      <c r="A12" s="3"/>
      <c r="B12" s="4"/>
      <c r="C12" s="260"/>
      <c r="D12" s="263"/>
      <c r="E12" s="263"/>
      <c r="F12" s="263"/>
      <c r="G12" s="263"/>
      <c r="H12" s="263"/>
      <c r="I12" s="263"/>
      <c r="J12" s="263"/>
      <c r="K12" s="263"/>
      <c r="L12" s="263"/>
    </row>
    <row r="13" spans="1:12" ht="14.25">
      <c r="A13" s="3"/>
      <c r="B13" s="4"/>
      <c r="C13" s="260"/>
      <c r="D13" s="263"/>
      <c r="E13" s="263"/>
      <c r="F13" s="263"/>
      <c r="G13" s="263"/>
      <c r="H13" s="263"/>
      <c r="I13" s="263"/>
      <c r="J13" s="263"/>
      <c r="K13" s="263"/>
      <c r="L13" s="263"/>
    </row>
    <row r="14" spans="1:12" ht="14.25">
      <c r="A14" s="222"/>
      <c r="B14" s="223"/>
      <c r="C14" s="260"/>
      <c r="D14" s="263"/>
      <c r="E14" s="263"/>
      <c r="F14" s="263"/>
      <c r="G14" s="263"/>
      <c r="H14" s="263"/>
      <c r="I14" s="263"/>
      <c r="J14" s="263"/>
      <c r="K14" s="263"/>
      <c r="L14" s="263"/>
    </row>
    <row r="15" spans="1:12" ht="14.25">
      <c r="A15" s="222"/>
      <c r="B15" s="223"/>
      <c r="C15" s="260"/>
      <c r="D15" s="263"/>
      <c r="E15" s="263"/>
      <c r="F15" s="263"/>
      <c r="G15" s="263"/>
      <c r="H15" s="263"/>
      <c r="I15" s="263"/>
      <c r="J15" s="263"/>
      <c r="K15" s="263"/>
      <c r="L15" s="263"/>
    </row>
    <row r="16" spans="1:12" ht="14.25">
      <c r="A16" s="3"/>
      <c r="B16" s="4"/>
      <c r="C16" s="260"/>
      <c r="D16" s="263"/>
      <c r="E16" s="263"/>
      <c r="F16" s="263"/>
      <c r="G16" s="263"/>
      <c r="H16" s="263"/>
      <c r="I16" s="263"/>
      <c r="J16" s="263"/>
      <c r="K16" s="263"/>
      <c r="L16" s="263"/>
    </row>
    <row r="17" spans="1:12" ht="14.25">
      <c r="A17" s="35"/>
      <c r="B17" s="36"/>
      <c r="C17" s="261"/>
      <c r="D17" s="263"/>
      <c r="E17" s="263"/>
      <c r="F17" s="263"/>
      <c r="G17" s="263"/>
      <c r="H17" s="263"/>
      <c r="I17" s="263"/>
      <c r="J17" s="263"/>
      <c r="K17" s="263"/>
      <c r="L17" s="263"/>
    </row>
    <row r="18" spans="1:12" ht="15" customHeight="1">
      <c r="A18" s="157" t="s">
        <v>201</v>
      </c>
      <c r="B18" s="157"/>
      <c r="C18" s="157"/>
      <c r="D18" s="157"/>
      <c r="E18" s="157"/>
      <c r="F18" s="157"/>
      <c r="G18" s="157"/>
      <c r="H18" s="157"/>
      <c r="I18" s="157"/>
      <c r="J18" s="157"/>
      <c r="K18" s="157"/>
      <c r="L18" s="157"/>
    </row>
    <row r="19" spans="1:12" ht="14.25">
      <c r="A19" s="157"/>
      <c r="B19" s="157"/>
      <c r="C19" s="157"/>
      <c r="D19" s="157"/>
      <c r="E19" s="157"/>
      <c r="F19" s="157"/>
      <c r="G19" s="157"/>
      <c r="H19" s="157"/>
      <c r="I19" s="157"/>
      <c r="J19" s="157"/>
      <c r="K19" s="157"/>
      <c r="L19" s="157"/>
    </row>
    <row r="20" spans="1:12" ht="14.25">
      <c r="A20" s="157"/>
      <c r="B20" s="157"/>
      <c r="C20" s="157"/>
      <c r="D20" s="157"/>
      <c r="E20" s="157"/>
      <c r="F20" s="157"/>
      <c r="G20" s="157"/>
      <c r="H20" s="157"/>
      <c r="I20" s="157"/>
      <c r="J20" s="157"/>
      <c r="K20" s="157"/>
      <c r="L20" s="157"/>
    </row>
    <row r="21" spans="1:12" ht="15" customHeight="1">
      <c r="A21" s="150" t="s">
        <v>202</v>
      </c>
      <c r="B21" s="150"/>
      <c r="C21" s="150"/>
      <c r="D21" s="150"/>
      <c r="E21" s="150"/>
      <c r="F21" s="150"/>
      <c r="G21" s="150"/>
      <c r="H21" s="150"/>
      <c r="I21" s="150"/>
      <c r="J21" s="150"/>
      <c r="K21" s="150"/>
      <c r="L21" s="150"/>
    </row>
    <row r="22" spans="1:12" ht="14.25">
      <c r="A22" s="150"/>
      <c r="B22" s="150"/>
      <c r="C22" s="150"/>
      <c r="D22" s="150"/>
      <c r="E22" s="150"/>
      <c r="F22" s="150"/>
      <c r="G22" s="150"/>
      <c r="H22" s="150"/>
      <c r="I22" s="150"/>
      <c r="J22" s="150"/>
      <c r="K22" s="150"/>
      <c r="L22" s="150"/>
    </row>
  </sheetData>
  <sheetProtection selectLockedCells="1" selectUnlockedCells="1"/>
  <mergeCells count="8">
    <mergeCell ref="A2:C3"/>
    <mergeCell ref="D2:L2"/>
    <mergeCell ref="D3:L9"/>
    <mergeCell ref="A10:C11"/>
    <mergeCell ref="D10:L10"/>
    <mergeCell ref="D11:L17"/>
    <mergeCell ref="A18:L20"/>
    <mergeCell ref="A21:L22"/>
  </mergeCells>
  <printOptions/>
  <pageMargins left="0.75" right="0.75" top="1" bottom="1"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Daidone Luisa</dc:creator>
  <cp:keywords/>
  <dc:description/>
  <cp:lastModifiedBy>Luca Dapote</cp:lastModifiedBy>
  <cp:lastPrinted>2014-06-25T11:34:39Z</cp:lastPrinted>
  <dcterms:created xsi:type="dcterms:W3CDTF">2006-09-16T00:00:00Z</dcterms:created>
  <dcterms:modified xsi:type="dcterms:W3CDTF">2015-11-18T11:31:33Z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1033-8.1.0.3385</vt:lpwstr>
  </property>
</Properties>
</file>