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905" windowWidth="9570" windowHeight="3255" tabRatio="46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<sst xmlns="http://schemas.openxmlformats.org/spreadsheetml/2006/main" count="237" uniqueCount="187">
  <si>
    <t>Progetto Biomasse - schede tecniche per la raccolta dati</t>
  </si>
  <si>
    <t>TIPOLOGIA DI IMPIANTO</t>
  </si>
  <si>
    <t>BIOGAS</t>
  </si>
  <si>
    <t>Digestore anaerobico [1] :</t>
  </si>
  <si>
    <t>Denominazione impianto [2] :</t>
  </si>
  <si>
    <t>Anno di realizzazione [3]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</si>
  <si>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</si>
  <si>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</si>
  <si>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</si>
  <si>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</si>
  <si>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</si>
  <si>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</si>
  <si>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</si>
  <si>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</si>
  <si>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</si>
  <si>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</si>
  <si>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</si>
  <si>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</si>
  <si>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</si>
  <si>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</si>
  <si>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</si>
  <si>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</si>
  <si>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</si>
  <si>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</si>
  <si>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</si>
  <si>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</si>
  <si>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</si>
  <si>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</si>
  <si>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</si>
  <si>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</si>
  <si>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</si>
  <si>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</si>
  <si>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</si>
  <si>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</si>
  <si>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</si>
  <si>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</si>
  <si>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</si>
  <si>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</si>
  <si>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</si>
  <si>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</si>
  <si>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</si>
  <si>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</si>
  <si>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</si>
  <si>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</si>
  <si>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</si>
  <si>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</si>
  <si>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t>Tipologia Aziendale</t>
  </si>
  <si>
    <t>Extra aziendale</t>
  </si>
  <si>
    <t>tot biomassa</t>
  </si>
  <si>
    <t>Resa biogas</t>
  </si>
  <si>
    <t>Colture Dedicate</t>
  </si>
  <si>
    <t>t tal quale</t>
  </si>
  <si>
    <t>resa   t/ha</t>
  </si>
  <si>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</si>
  <si>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</si>
  <si>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</si>
  <si>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</si>
  <si>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</si>
  <si>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</si>
  <si>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</si>
  <si>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</si>
  <si>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</si>
  <si>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</si>
  <si>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</si>
  <si>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</si>
  <si>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</si>
  <si>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</si>
  <si>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</si>
  <si>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</si>
  <si>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</si>
  <si>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</si>
  <si>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</si>
  <si>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</si>
  <si>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</si>
  <si>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</si>
  <si>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</si>
  <si>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</si>
  <si>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</si>
  <si>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</si>
  <si>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</si>
  <si>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</si>
  <si>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</si>
  <si>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</si>
  <si>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</si>
  <si>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</si>
  <si>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</si>
  <si>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</si>
  <si>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</si>
  <si>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</si>
  <si>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</si>
  <si>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</si>
  <si>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</si>
  <si>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</si>
  <si>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</si>
  <si>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</si>
  <si>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</si>
  <si>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</si>
  <si>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</si>
  <si>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</si>
  <si>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</si>
  <si>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</si>
  <si>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</si>
  <si>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</si>
  <si>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</si>
  <si>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</si>
  <si>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</si>
  <si>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</si>
  <si>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</si>
  <si>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</si>
  <si>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</si>
  <si>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</si>
  <si>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</si>
  <si>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</si>
  <si>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</si>
  <si>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</si>
  <si>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</si>
  <si>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</si>
  <si>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</si>
  <si>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</si>
  <si>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</si>
  <si>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</si>
  <si>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</si>
  <si>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</si>
  <si>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</si>
  <si>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</si>
  <si>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</si>
  <si>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</si>
  <si>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</si>
  <si>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</si>
  <si>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</si>
  <si>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</si>
  <si>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</si>
  <si>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</si>
  <si>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</si>
  <si>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</si>
  <si>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</si>
  <si>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</si>
  <si>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</si>
  <si>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</si>
  <si>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Digestore ananerobico mesofilo con stadio di post - digestore</t>
  </si>
  <si>
    <t>ZAMBERLAN</t>
  </si>
  <si>
    <t>ZAMBERLAN FRATELLI SOC.AGRICOLA SEMPLICE S.S.</t>
  </si>
  <si>
    <t>via All'Acqua</t>
  </si>
  <si>
    <t>25/A</t>
  </si>
  <si>
    <t>ISOLA VICENTINA</t>
  </si>
  <si>
    <t>( VI   )</t>
  </si>
  <si>
    <t>0444 975104</t>
  </si>
  <si>
    <t>ha 101,76</t>
  </si>
  <si>
    <t>riscaldamento e produzione acqua calda sanitaria abitazioni  dell'azienda agricola, preparazione acqua uso tecnico (lavaggi, preparazione pasti). Recupero termico 41,87%</t>
  </si>
  <si>
    <t>mais</t>
  </si>
  <si>
    <t>segale</t>
  </si>
  <si>
    <t>sorgo</t>
  </si>
  <si>
    <t>Sistema di pretrattamento ingestato [16]: vasca di premiscela dotata di agitatori a pale azionati elettricamente</t>
  </si>
  <si>
    <t>Dimensionamento delle vasche  [18]:  vasca circolare seminterrata, diametro 32 m, profondità 6 m</t>
  </si>
  <si>
    <t>Caratteristiche dei digestori  [17]: digestore primario mt 18X7 capacità:1500 mc - digestore secondario mt 7x6 capacità 180 mc - temperatura 42 gradi C - pluristadio</t>
  </si>
  <si>
    <t>Sistema di produzione di energia termica e/o recupero di calore dall'impianto di cogenerazione [20]: recupero termico tramite scambiatore a piastre (circuito acqua motore) e scambiatore a fascio tubiero (circuito gas di scarico).</t>
  </si>
  <si>
    <t>Rete di teleriscaldamento/raffrescamento [21]:  rete di teleriscaldamentoaziendale utilizzata da n° 5 utenze: riscaldamento e acqua calda sanitaria per n°3 abitazioni, prerazione acqua per uso tecnico in stalla (lavaggi, preparazione pasti)</t>
  </si>
  <si>
    <t>Dimensionamento delle vasche di lagunaggio e tempo di permanenza: vasche di lagunaggio non presenti</t>
  </si>
  <si>
    <t>Sistemi innovativi per l'ottimizzazione dell'uso del digestato [22]: botte marca Bossini spandiliquame</t>
  </si>
  <si>
    <t>Pratica edilizia presso Comune, qualifica IAFR e pratica TO presso GSE, Pratica Vigili del Fuoco, Pratica connessione alla rete elettrica MT presso ENEL</t>
  </si>
  <si>
    <t>Comunicazione spargimento effluenti zootecnici</t>
  </si>
  <si>
    <t>Il monitoraggio avviente tramite sistema di supervisione via computer collegato al PLC generale dell'impianto. Oltre a restituire lo stato di funzionamento delle varie apparecchiature il sistema prevede la visualizzazione degli allarmi e la registrazione dei principali parametri di funzionamento. Tra i parametri principali: produzione eletrica, potenza motore, frequenza e tensione dell'energia generata, conteggi relativi a energia prodotta, autoconsumi, temperature fluidi termovettori. Vengono inpoltre svolte in occasione di ogni tagliando al motore (450 ore circa) analisi chimiche sull'olio lubrificante. Periodicamente (circa 15 giorni) una società specializzata nella biologia dei processi anaerobici preleva e analizza campioni di digestato e biogas. i risultati delle ananlisi permettono di correggere ed ottimizare il funzionamento dell'impianto</t>
  </si>
  <si>
    <r>
      <t>Nm</t>
    </r>
    <r>
      <rPr>
        <vertAlign val="superscript"/>
        <sz val="11"/>
        <color indexed="8"/>
        <rFont val="Calibri"/>
        <family val="2"/>
      </rPr>
      <t>3</t>
    </r>
    <r>
      <rPr>
        <sz val="11"/>
        <color indexed="8"/>
        <rFont val="Calibri"/>
        <family val="0"/>
      </rPr>
      <t>/t tal quale</t>
    </r>
  </si>
  <si>
    <r>
      <t xml:space="preserve"> CH</t>
    </r>
    <r>
      <rPr>
        <sz val="8"/>
        <color indexed="8"/>
        <rFont val="Calibri"/>
        <family val="2"/>
      </rPr>
      <t>4</t>
    </r>
  </si>
  <si>
    <r>
      <t xml:space="preserve">Materia prima utilizzata </t>
    </r>
    <r>
      <rPr>
        <b/>
        <sz val="11"/>
        <color indexed="8"/>
        <rFont val="Calibri"/>
        <family val="2"/>
      </rPr>
      <t>[13]</t>
    </r>
  </si>
  <si>
    <t>bovini (liquame letame)</t>
  </si>
  <si>
    <t>mais (insilato e pastone)</t>
  </si>
  <si>
    <t>tot kWh</t>
  </si>
  <si>
    <t>ore eq.</t>
  </si>
  <si>
    <t>kWht</t>
  </si>
  <si>
    <t>kWht RECUPERO</t>
  </si>
  <si>
    <t>liquame</t>
  </si>
  <si>
    <t>letame</t>
  </si>
  <si>
    <t>MATERIA PRIMA</t>
  </si>
  <si>
    <t xml:space="preserve">L'azienda in data  9 novembre  2013 ha organizzato una VISITA tecnica divulgativa dell'impianto.VEDI ALLEGATO-RELAZIONE TECNICA DESCRITTIVA                               
</t>
  </si>
  <si>
    <t>DIGESTORE</t>
  </si>
  <si>
    <t>AZIENDA</t>
  </si>
  <si>
    <t xml:space="preserve">Sistema di desolforazione del biogas desolforazione mediante iniezione d'ossigeno e filtrazione con filtro a sassi                                                                                                                                                                                            </t>
  </si>
  <si>
    <t>h  42</t>
  </si>
  <si>
    <t>n 30</t>
  </si>
  <si>
    <t>h  22,5</t>
  </si>
  <si>
    <t>n  12</t>
  </si>
  <si>
    <t>parziale autoconsumo aziendale per l'alimentazione dei carichi elettrici dell'impianto; parziale autoconsumo aziendale per l'alimentazione dei carichi elettrici dei processi produttivi aziendali. Cessione con meccanismo di T.O.</t>
  </si>
  <si>
    <t>m3/gg</t>
  </si>
  <si>
    <t>Nm3/t</t>
  </si>
  <si>
    <t>6,5-4,5</t>
  </si>
  <si>
    <t>coltivazioni aziendali 2012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</si>
</sst>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
    <numFmt numFmtId="177" formatCode="0.000000"/>
    <numFmt numFmtId="178" formatCode="0.00000"/>
    <numFmt numFmtId="179" formatCode="0.0000"/>
    <numFmt numFmtId="180" formatCode="0.000"/>
    <numFmt numFmtId="181" formatCode="0.0"/>
    <numFmt numFmtId="182" formatCode="_-* #,##0.0_-;\-* #,##0.0_-;_-* &quot;-&quot;??_-;_-@_-"/>
    <numFmt numFmtId="183" formatCode="_-* #,##0_-;\-* #,##0_-;_-* &quot;-&quot;??_-;_-@_-"/>
    <numFmt numFmtId="184" formatCode="#,##0.0"/>
  </numFmts>
  <fonts count="41">
    <font>
      <sz val="11"/>
      <color indexed="8"/>
      <name val="Calibri"/>
      <family val="0"/>
    </font>
    <font>
      <sz val="10"/>
      <name val="Arial"/>
      <family val="0"/>
    </font>
    <font>
      <b/>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vertAlign val="superscript"/>
      <sz val="11"/>
      <color indexed="8"/>
      <name val="Calibri"/>
      <family val="2"/>
    </font>
    <font>
      <sz val="8"/>
      <color indexed="8"/>
      <name val="Calibri"/>
      <family val="2"/>
    </font>
    <font>
      <sz val="11"/>
      <name val="Calibri"/>
      <family val="2"/>
    </font>
    <font>
      <sz val="10"/>
      <name val="Calibri"/>
      <family val="2"/>
    </font>
    <font>
      <u val="single"/>
      <sz val="11"/>
      <color indexed="20"/>
      <name val="Calibri"/>
      <family val="0"/>
    </font>
    <font>
      <sz val="12"/>
      <name val="Calibri"/>
      <family val="2"/>
    </font>
    <font>
      <sz val="11"/>
      <color indexed="22"/>
      <name val="Calibri"/>
      <family val="2"/>
    </font>
    <font>
      <b/>
      <sz val="11"/>
      <color indexed="22"/>
      <name val="Calibri"/>
      <family val="2"/>
    </font>
    <font>
      <u val="single"/>
      <sz val="11"/>
      <color theme="11"/>
      <name val="Calibri"/>
      <family val="0"/>
    </font>
    <font>
      <sz val="11"/>
      <color rgb="FFFF0000"/>
      <name val="Calibri"/>
      <family val="2"/>
    </font>
    <font>
      <sz val="11"/>
      <color theme="1"/>
      <name val="Calibri"/>
      <family val="2"/>
    </font>
    <font>
      <sz val="11"/>
      <color theme="0" tint="-0.04997999966144562"/>
      <name val="Calibri"/>
      <family val="2"/>
    </font>
    <font>
      <b/>
      <sz val="11"/>
      <color theme="0" tint="-0.049979999661445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right style="medium"/>
      <top style="medium"/>
      <bottom/>
    </border>
    <border>
      <left style="thin"/>
      <right style="thin"/>
      <top style="thin"/>
      <bottom style="thin"/>
    </border>
    <border>
      <left/>
      <right/>
      <top style="thin"/>
      <bottom style="thin"/>
    </border>
    <border>
      <left/>
      <right/>
      <top/>
      <bottom style="thin"/>
    </border>
    <border>
      <left/>
      <right/>
      <top style="thin"/>
      <bottom/>
    </border>
    <border>
      <left/>
      <right style="thin"/>
      <top style="thin"/>
      <bottom/>
    </border>
    <border>
      <left/>
      <right style="thin"/>
      <top/>
      <bottom/>
    </border>
    <border>
      <left/>
      <right style="thin"/>
      <top>
        <color indexed="63"/>
      </top>
      <bottom style="medium"/>
    </border>
    <border>
      <left/>
      <right style="thin"/>
      <top style="thin"/>
      <bottom style="thin"/>
    </border>
    <border>
      <left style="thin"/>
      <right/>
      <top style="thin"/>
      <bottom style="thin"/>
    </border>
    <border>
      <left/>
      <right style="thin"/>
      <top/>
      <bottom style="thin"/>
    </border>
    <border>
      <left style="thin"/>
      <right/>
      <top/>
      <bottom style="thin"/>
    </border>
    <border>
      <left style="thin"/>
      <right style="thin"/>
      <top/>
      <bottom style="thin"/>
    </border>
    <border>
      <left style="thin"/>
      <right style="medium"/>
      <top style="thin"/>
      <bottom style="thin"/>
    </border>
    <border>
      <left style="thin"/>
      <right style="medium"/>
      <top>
        <color indexed="63"/>
      </top>
      <bottom style="thin"/>
    </border>
    <border>
      <left style="thin"/>
      <right/>
      <top style="thin"/>
      <bottom/>
    </border>
    <border>
      <left style="thin"/>
      <right style="thin"/>
      <top style="thin"/>
      <bottom/>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0"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2" borderId="0" applyNumberFormat="0" applyBorder="0" applyAlignment="0" applyProtection="0"/>
    <xf numFmtId="0" fontId="9"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5" fillId="0" borderId="6" applyNumberFormat="0" applyFill="0" applyAlignment="0" applyProtection="0"/>
    <xf numFmtId="0" fontId="5"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2" fillId="0" borderId="9" applyNumberFormat="0" applyFill="0" applyAlignment="0" applyProtection="0"/>
    <xf numFmtId="0" fontId="7" fillId="3" borderId="0" applyNumberFormat="0" applyBorder="0" applyAlignment="0" applyProtection="0"/>
    <xf numFmtId="0" fontId="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3">
    <xf numFmtId="0" fontId="0" fillId="0" borderId="0" xfId="0" applyAlignment="1">
      <alignment/>
    </xf>
    <xf numFmtId="0" fontId="0" fillId="0" borderId="0" xfId="0" applyBorder="1" applyAlignment="1">
      <alignment/>
    </xf>
    <xf numFmtId="0" fontId="0" fillId="24" borderId="0" xfId="0" applyFill="1" applyBorder="1" applyAlignment="1">
      <alignment/>
    </xf>
    <xf numFmtId="0" fontId="0" fillId="24" borderId="10" xfId="0" applyFill="1" applyBorder="1" applyAlignment="1">
      <alignment/>
    </xf>
    <xf numFmtId="0" fontId="0" fillId="24" borderId="0" xfId="0" applyFill="1" applyBorder="1" applyAlignment="1">
      <alignment vertical="top"/>
    </xf>
    <xf numFmtId="0" fontId="0" fillId="24" borderId="10" xfId="0" applyFill="1" applyBorder="1" applyAlignment="1">
      <alignment vertical="top"/>
    </xf>
    <xf numFmtId="0" fontId="0" fillId="24" borderId="11" xfId="0" applyFill="1" applyBorder="1" applyAlignment="1">
      <alignment vertical="top"/>
    </xf>
    <xf numFmtId="0" fontId="0" fillId="24" borderId="12" xfId="0" applyFill="1" applyBorder="1" applyAlignment="1">
      <alignment vertical="top"/>
    </xf>
    <xf numFmtId="0" fontId="0" fillId="24" borderId="13" xfId="0" applyFill="1" applyBorder="1" applyAlignment="1">
      <alignment/>
    </xf>
    <xf numFmtId="0" fontId="0" fillId="24" borderId="14" xfId="0" applyFill="1" applyBorder="1" applyAlignment="1">
      <alignment vertical="top"/>
    </xf>
    <xf numFmtId="0" fontId="0" fillId="24" borderId="14" xfId="0" applyFill="1" applyBorder="1" applyAlignment="1">
      <alignment horizontal="center" vertical="top"/>
    </xf>
    <xf numFmtId="0" fontId="0" fillId="24" borderId="0" xfId="0" applyFill="1" applyBorder="1" applyAlignment="1">
      <alignment horizontal="center" vertical="top"/>
    </xf>
    <xf numFmtId="0" fontId="0" fillId="24" borderId="15" xfId="0" applyFill="1" applyBorder="1" applyAlignment="1">
      <alignment vertical="top"/>
    </xf>
    <xf numFmtId="0" fontId="0" fillId="24" borderId="16" xfId="0" applyFill="1" applyBorder="1" applyAlignment="1">
      <alignment vertical="top"/>
    </xf>
    <xf numFmtId="0" fontId="0" fillId="24" borderId="13" xfId="0" applyFill="1" applyBorder="1" applyAlignment="1">
      <alignment vertical="top"/>
    </xf>
    <xf numFmtId="0" fontId="0" fillId="24" borderId="14" xfId="0" applyFill="1" applyBorder="1" applyAlignment="1">
      <alignment vertical="top" wrapText="1"/>
    </xf>
    <xf numFmtId="0" fontId="0" fillId="24" borderId="0" xfId="0" applyFill="1" applyBorder="1" applyAlignment="1">
      <alignment vertical="top" wrapText="1"/>
    </xf>
    <xf numFmtId="0" fontId="0" fillId="0" borderId="13" xfId="0" applyBorder="1" applyAlignment="1">
      <alignment/>
    </xf>
    <xf numFmtId="0" fontId="0" fillId="24" borderId="0" xfId="0" applyFill="1" applyBorder="1" applyAlignment="1">
      <alignment horizontal="left" vertical="top" wrapText="1"/>
    </xf>
    <xf numFmtId="0" fontId="0" fillId="24" borderId="17" xfId="0" applyFill="1" applyBorder="1" applyAlignment="1">
      <alignment/>
    </xf>
    <xf numFmtId="0" fontId="0" fillId="0" borderId="0" xfId="0" applyBorder="1" applyAlignment="1">
      <alignment vertical="top" wrapText="1"/>
    </xf>
    <xf numFmtId="0" fontId="0" fillId="24" borderId="0" xfId="0" applyFill="1" applyBorder="1" applyAlignment="1">
      <alignment/>
    </xf>
    <xf numFmtId="0" fontId="20" fillId="24" borderId="0" xfId="0" applyFont="1" applyFill="1" applyBorder="1" applyAlignment="1">
      <alignment vertical="top" wrapText="1"/>
    </xf>
    <xf numFmtId="0" fontId="20" fillId="24" borderId="10" xfId="0" applyFont="1" applyFill="1" applyBorder="1" applyAlignment="1">
      <alignment horizontal="left" vertical="top" wrapText="1"/>
    </xf>
    <xf numFmtId="0" fontId="0" fillId="24" borderId="0" xfId="0" applyFont="1" applyFill="1" applyBorder="1" applyAlignment="1">
      <alignment/>
    </xf>
    <xf numFmtId="0" fontId="0" fillId="24" borderId="10" xfId="0" applyFont="1" applyFill="1" applyBorder="1" applyAlignment="1">
      <alignment vertical="top"/>
    </xf>
    <xf numFmtId="0" fontId="0" fillId="24" borderId="0" xfId="0" applyFont="1" applyFill="1" applyBorder="1" applyAlignment="1">
      <alignment vertical="top"/>
    </xf>
    <xf numFmtId="0" fontId="0" fillId="24" borderId="0" xfId="0" applyFont="1" applyFill="1" applyBorder="1" applyAlignment="1">
      <alignment vertical="top" wrapText="1"/>
    </xf>
    <xf numFmtId="0" fontId="0" fillId="24" borderId="11" xfId="0" applyFont="1" applyFill="1" applyBorder="1" applyAlignment="1">
      <alignment vertical="top"/>
    </xf>
    <xf numFmtId="0" fontId="0" fillId="0" borderId="18" xfId="0" applyFont="1" applyBorder="1" applyAlignment="1">
      <alignment horizontal="center" vertical="top" wrapText="1"/>
    </xf>
    <xf numFmtId="0" fontId="0" fillId="22" borderId="18" xfId="0" applyFont="1" applyFill="1" applyBorder="1" applyAlignment="1">
      <alignment horizontal="center" vertical="top" wrapText="1"/>
    </xf>
    <xf numFmtId="0" fontId="20" fillId="24" borderId="0" xfId="0" applyFont="1" applyFill="1" applyBorder="1" applyAlignment="1">
      <alignment horizontal="center" vertical="top" wrapText="1"/>
    </xf>
    <xf numFmtId="0" fontId="0" fillId="24" borderId="19" xfId="0" applyFont="1" applyFill="1" applyBorder="1" applyAlignment="1">
      <alignment/>
    </xf>
    <xf numFmtId="0" fontId="0" fillId="0" borderId="20" xfId="0" applyFont="1" applyBorder="1" applyAlignment="1">
      <alignment/>
    </xf>
    <xf numFmtId="0" fontId="0" fillId="24" borderId="21" xfId="0" applyFont="1" applyFill="1" applyBorder="1" applyAlignment="1">
      <alignment vertical="top"/>
    </xf>
    <xf numFmtId="0" fontId="0" fillId="24" borderId="22" xfId="0" applyFont="1" applyFill="1" applyBorder="1" applyAlignment="1">
      <alignment vertical="top"/>
    </xf>
    <xf numFmtId="0" fontId="0" fillId="24" borderId="10" xfId="0" applyFont="1" applyFill="1" applyBorder="1" applyAlignment="1">
      <alignment horizontal="center" vertical="top"/>
    </xf>
    <xf numFmtId="0" fontId="0" fillId="24" borderId="20" xfId="0" applyFont="1" applyFill="1" applyBorder="1" applyAlignment="1">
      <alignment/>
    </xf>
    <xf numFmtId="0" fontId="0" fillId="24" borderId="12" xfId="0" applyFont="1" applyFill="1" applyBorder="1" applyAlignment="1">
      <alignment vertical="top"/>
    </xf>
    <xf numFmtId="0" fontId="0" fillId="24" borderId="14" xfId="0" applyFont="1" applyFill="1" applyBorder="1" applyAlignment="1">
      <alignment vertical="top"/>
    </xf>
    <xf numFmtId="0" fontId="0" fillId="24" borderId="14" xfId="0" applyFont="1" applyFill="1" applyBorder="1" applyAlignment="1">
      <alignment vertical="top" wrapText="1"/>
    </xf>
    <xf numFmtId="0" fontId="0" fillId="24" borderId="15" xfId="0" applyFont="1" applyFill="1" applyBorder="1" applyAlignment="1">
      <alignment vertical="top"/>
    </xf>
    <xf numFmtId="0" fontId="20" fillId="24" borderId="10" xfId="0" applyFont="1" applyFill="1" applyBorder="1" applyAlignment="1">
      <alignment vertical="top" wrapText="1"/>
    </xf>
    <xf numFmtId="0" fontId="20" fillId="24" borderId="12" xfId="0" applyFont="1" applyFill="1" applyBorder="1" applyAlignment="1">
      <alignment vertical="top" wrapText="1"/>
    </xf>
    <xf numFmtId="0" fontId="0" fillId="24" borderId="18" xfId="0" applyFont="1" applyFill="1" applyBorder="1" applyAlignment="1">
      <alignment vertical="top"/>
    </xf>
    <xf numFmtId="0" fontId="20" fillId="0" borderId="0" xfId="0" applyFont="1" applyBorder="1" applyAlignment="1">
      <alignment horizontal="left" vertical="top" wrapText="1"/>
    </xf>
    <xf numFmtId="0" fontId="0" fillId="0" borderId="0" xfId="0" applyBorder="1" applyAlignment="1">
      <alignment horizontal="left"/>
    </xf>
    <xf numFmtId="0" fontId="20" fillId="24" borderId="17"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4" borderId="23" xfId="0" applyFill="1" applyBorder="1" applyAlignment="1">
      <alignment vertical="top"/>
    </xf>
    <xf numFmtId="0" fontId="0" fillId="24" borderId="24" xfId="0" applyFill="1" applyBorder="1" applyAlignment="1">
      <alignment vertical="top"/>
    </xf>
    <xf numFmtId="0" fontId="0" fillId="24" borderId="23" xfId="0" applyFill="1" applyBorder="1" applyAlignment="1">
      <alignment/>
    </xf>
    <xf numFmtId="0" fontId="0" fillId="24" borderId="24" xfId="0" applyFill="1" applyBorder="1" applyAlignment="1">
      <alignment/>
    </xf>
    <xf numFmtId="0" fontId="0" fillId="24" borderId="18" xfId="0" applyFont="1" applyFill="1" applyBorder="1" applyAlignment="1">
      <alignment vertical="top" wrapText="1"/>
    </xf>
    <xf numFmtId="0" fontId="24" fillId="24" borderId="19" xfId="0" applyFont="1" applyFill="1" applyBorder="1" applyAlignment="1">
      <alignment horizontal="center" vertical="top" wrapText="1"/>
    </xf>
    <xf numFmtId="0" fontId="0" fillId="24" borderId="25" xfId="0" applyFont="1" applyFill="1" applyBorder="1" applyAlignment="1">
      <alignment vertical="top" wrapText="1"/>
    </xf>
    <xf numFmtId="0" fontId="2" fillId="0" borderId="26" xfId="0" applyFont="1" applyBorder="1" applyAlignment="1">
      <alignment horizontal="left" vertical="top" wrapText="1"/>
    </xf>
    <xf numFmtId="0" fontId="2" fillId="0" borderId="26" xfId="0" applyFont="1" applyBorder="1" applyAlignment="1">
      <alignment horizontal="left" vertical="center" wrapText="1"/>
    </xf>
    <xf numFmtId="0" fontId="24" fillId="24" borderId="21" xfId="0" applyFont="1" applyFill="1" applyBorder="1" applyAlignment="1">
      <alignment horizontal="center" vertical="top" wrapText="1"/>
    </xf>
    <xf numFmtId="0" fontId="0" fillId="17" borderId="0" xfId="0" applyFont="1" applyFill="1" applyBorder="1" applyAlignment="1">
      <alignment vertical="top" wrapText="1"/>
    </xf>
    <xf numFmtId="0" fontId="24" fillId="24" borderId="23" xfId="0" applyFont="1" applyFill="1" applyBorder="1" applyAlignment="1">
      <alignment vertical="top" wrapText="1"/>
    </xf>
    <xf numFmtId="0" fontId="0" fillId="11" borderId="0" xfId="0" applyFont="1" applyFill="1" applyBorder="1" applyAlignment="1">
      <alignment vertical="top" wrapText="1"/>
    </xf>
    <xf numFmtId="0" fontId="0" fillId="8" borderId="19" xfId="0" applyFont="1" applyFill="1" applyBorder="1" applyAlignment="1">
      <alignment vertical="top" wrapText="1"/>
    </xf>
    <xf numFmtId="0" fontId="0" fillId="8" borderId="20" xfId="0" applyFont="1" applyFill="1" applyBorder="1" applyAlignment="1">
      <alignment vertical="top" wrapText="1"/>
    </xf>
    <xf numFmtId="0" fontId="24" fillId="24" borderId="27" xfId="0" applyFont="1" applyFill="1" applyBorder="1" applyAlignment="1">
      <alignment vertical="top" wrapText="1"/>
    </xf>
    <xf numFmtId="0" fontId="24" fillId="24" borderId="21" xfId="0" applyFont="1" applyFill="1" applyBorder="1" applyAlignment="1">
      <alignment horizontal="center" vertical="top"/>
    </xf>
    <xf numFmtId="0" fontId="0" fillId="0" borderId="19" xfId="0" applyFont="1" applyBorder="1" applyAlignment="1">
      <alignment/>
    </xf>
    <xf numFmtId="0" fontId="0" fillId="24" borderId="25" xfId="0" applyFont="1" applyFill="1" applyBorder="1" applyAlignment="1">
      <alignment/>
    </xf>
    <xf numFmtId="0" fontId="0" fillId="24" borderId="27" xfId="0" applyFont="1" applyFill="1" applyBorder="1" applyAlignment="1">
      <alignment horizontal="center" vertical="top" wrapText="1"/>
    </xf>
    <xf numFmtId="0" fontId="0" fillId="24" borderId="24" xfId="0" applyFont="1" applyFill="1" applyBorder="1" applyAlignment="1">
      <alignment horizontal="center" vertical="top" wrapText="1"/>
    </xf>
    <xf numFmtId="0" fontId="0" fillId="0" borderId="28" xfId="0" applyBorder="1" applyAlignment="1">
      <alignment horizontal="left" vertical="center"/>
    </xf>
    <xf numFmtId="0" fontId="0" fillId="0" borderId="29" xfId="0" applyBorder="1" applyAlignment="1">
      <alignment horizontal="left" vertical="top" wrapText="1"/>
    </xf>
    <xf numFmtId="0" fontId="0" fillId="0" borderId="18" xfId="49" applyNumberFormat="1" applyFont="1" applyFill="1" applyBorder="1" applyAlignment="1">
      <alignment vertical="top" wrapText="1"/>
    </xf>
    <xf numFmtId="0" fontId="0" fillId="0" borderId="29" xfId="49" applyNumberFormat="1" applyFont="1" applyFill="1" applyBorder="1" applyAlignment="1">
      <alignment vertical="top" wrapText="1"/>
    </xf>
    <xf numFmtId="0" fontId="0" fillId="24" borderId="30" xfId="49" applyNumberFormat="1" applyFont="1" applyFill="1" applyBorder="1" applyAlignment="1">
      <alignment vertical="top"/>
    </xf>
    <xf numFmtId="0" fontId="0" fillId="24" borderId="31" xfId="49" applyNumberFormat="1" applyFont="1" applyFill="1" applyBorder="1" applyAlignment="1">
      <alignment vertical="top"/>
    </xf>
    <xf numFmtId="0" fontId="0" fillId="0" borderId="0" xfId="0" applyFont="1" applyAlignment="1">
      <alignment/>
    </xf>
    <xf numFmtId="0" fontId="0" fillId="0" borderId="18" xfId="0" applyFont="1" applyBorder="1" applyAlignment="1">
      <alignment vertical="center" wrapText="1"/>
    </xf>
    <xf numFmtId="0" fontId="0" fillId="0" borderId="0" xfId="0" applyFont="1" applyBorder="1" applyAlignment="1">
      <alignment/>
    </xf>
    <xf numFmtId="0" fontId="0" fillId="0" borderId="26" xfId="0" applyFont="1" applyBorder="1" applyAlignment="1">
      <alignment vertical="center"/>
    </xf>
    <xf numFmtId="0" fontId="0" fillId="0" borderId="28" xfId="0" applyFont="1" applyBorder="1" applyAlignment="1">
      <alignment vertical="center" wrapText="1"/>
    </xf>
    <xf numFmtId="0" fontId="0" fillId="24" borderId="26" xfId="0" applyFont="1" applyFill="1" applyBorder="1" applyAlignment="1">
      <alignment vertical="center"/>
    </xf>
    <xf numFmtId="0" fontId="0" fillId="0" borderId="21" xfId="0" applyFont="1" applyBorder="1" applyAlignment="1">
      <alignment vertical="center"/>
    </xf>
    <xf numFmtId="0" fontId="0" fillId="24" borderId="28" xfId="0" applyFont="1" applyFill="1" applyBorder="1" applyAlignment="1">
      <alignment vertical="center"/>
    </xf>
    <xf numFmtId="0" fontId="0" fillId="24" borderId="32" xfId="0" applyFont="1" applyFill="1" applyBorder="1" applyAlignment="1">
      <alignment vertical="center"/>
    </xf>
    <xf numFmtId="0" fontId="0" fillId="0" borderId="33" xfId="0" applyFont="1" applyBorder="1" applyAlignment="1">
      <alignment vertical="center" wrapText="1"/>
    </xf>
    <xf numFmtId="4" fontId="37" fillId="0" borderId="18" xfId="0" applyNumberFormat="1" applyFont="1" applyBorder="1" applyAlignment="1">
      <alignment/>
    </xf>
    <xf numFmtId="0" fontId="0" fillId="0" borderId="18" xfId="0" applyFont="1" applyBorder="1" applyAlignment="1">
      <alignment horizontal="left" vertical="center" wrapText="1"/>
    </xf>
    <xf numFmtId="0" fontId="0" fillId="0" borderId="0" xfId="0" applyFont="1" applyAlignment="1">
      <alignment/>
    </xf>
    <xf numFmtId="0" fontId="0" fillId="0" borderId="0" xfId="51">
      <alignment/>
      <protection/>
    </xf>
    <xf numFmtId="0" fontId="0" fillId="24" borderId="0" xfId="51" applyFill="1" applyBorder="1" applyAlignment="1">
      <alignment/>
      <protection/>
    </xf>
    <xf numFmtId="0" fontId="0" fillId="11" borderId="34" xfId="51" applyFill="1" applyBorder="1" applyAlignment="1">
      <alignment horizontal="left" vertical="top" wrapText="1" shrinkToFit="1"/>
      <protection/>
    </xf>
    <xf numFmtId="0" fontId="0" fillId="11" borderId="35" xfId="51" applyFill="1" applyBorder="1" applyAlignment="1">
      <alignment horizontal="left" vertical="top" wrapText="1" shrinkToFit="1"/>
      <protection/>
    </xf>
    <xf numFmtId="0" fontId="0" fillId="0" borderId="35" xfId="51" applyFill="1" applyBorder="1" applyAlignment="1">
      <alignment horizontal="left" vertical="top" wrapText="1" shrinkToFit="1"/>
      <protection/>
    </xf>
    <xf numFmtId="0" fontId="0" fillId="11" borderId="36" xfId="51" applyFill="1" applyBorder="1" applyAlignment="1">
      <alignment horizontal="left" vertical="top" wrapText="1" shrinkToFit="1"/>
      <protection/>
    </xf>
    <xf numFmtId="0" fontId="0" fillId="11" borderId="37" xfId="51" applyFill="1" applyBorder="1" applyAlignment="1">
      <alignment horizontal="left" vertical="top" wrapText="1" shrinkToFit="1"/>
      <protection/>
    </xf>
    <xf numFmtId="0" fontId="0" fillId="24" borderId="11" xfId="51" applyFill="1" applyBorder="1" applyAlignment="1">
      <alignment vertical="top"/>
      <protection/>
    </xf>
    <xf numFmtId="0" fontId="0" fillId="24" borderId="15" xfId="51" applyFill="1" applyBorder="1" applyAlignment="1">
      <alignment vertical="top"/>
      <protection/>
    </xf>
    <xf numFmtId="0" fontId="0" fillId="11" borderId="30" xfId="51" applyFill="1" applyBorder="1" applyAlignment="1">
      <alignment horizontal="left" vertical="top" wrapText="1" shrinkToFit="1"/>
      <protection/>
    </xf>
    <xf numFmtId="0" fontId="0" fillId="11" borderId="18" xfId="51" applyFill="1" applyBorder="1" applyAlignment="1">
      <alignment horizontal="left" vertical="top" wrapText="1" shrinkToFit="1"/>
      <protection/>
    </xf>
    <xf numFmtId="0" fontId="0" fillId="0" borderId="18" xfId="51" applyFill="1" applyBorder="1" applyAlignment="1">
      <alignment horizontal="left" vertical="top" wrapText="1" shrinkToFit="1"/>
      <protection/>
    </xf>
    <xf numFmtId="0" fontId="0" fillId="11" borderId="25" xfId="51" applyFill="1" applyBorder="1" applyAlignment="1">
      <alignment horizontal="left" vertical="top" wrapText="1" shrinkToFit="1"/>
      <protection/>
    </xf>
    <xf numFmtId="0" fontId="0" fillId="11" borderId="26" xfId="51" applyFill="1" applyBorder="1" applyAlignment="1">
      <alignment horizontal="left" vertical="top" wrapText="1" shrinkToFit="1"/>
      <protection/>
    </xf>
    <xf numFmtId="0" fontId="0" fillId="24" borderId="0" xfId="51" applyFill="1" applyBorder="1" applyAlignment="1">
      <alignment vertical="top"/>
      <protection/>
    </xf>
    <xf numFmtId="0" fontId="0" fillId="24" borderId="14" xfId="51" applyFill="1" applyBorder="1" applyAlignment="1">
      <alignment vertical="top"/>
      <protection/>
    </xf>
    <xf numFmtId="0" fontId="0" fillId="11" borderId="30" xfId="51" applyFill="1" applyBorder="1" applyAlignment="1">
      <alignment horizontal="center" vertical="top" wrapText="1" shrinkToFit="1"/>
      <protection/>
    </xf>
    <xf numFmtId="0" fontId="0" fillId="22" borderId="30" xfId="51" applyFill="1" applyBorder="1" applyAlignment="1">
      <alignment horizontal="left" vertical="top" wrapText="1" shrinkToFit="1"/>
      <protection/>
    </xf>
    <xf numFmtId="0" fontId="0" fillId="22" borderId="18" xfId="51" applyFill="1" applyBorder="1" applyAlignment="1">
      <alignment horizontal="left" vertical="top" wrapText="1" shrinkToFit="1"/>
      <protection/>
    </xf>
    <xf numFmtId="0" fontId="20" fillId="22" borderId="18" xfId="51" applyFont="1" applyFill="1" applyBorder="1" applyAlignment="1">
      <alignment vertical="top" wrapText="1"/>
      <protection/>
    </xf>
    <xf numFmtId="0" fontId="0" fillId="22" borderId="30" xfId="51" applyFill="1" applyBorder="1" applyAlignment="1">
      <alignment horizontal="center" vertical="top" wrapText="1" shrinkToFit="1"/>
      <protection/>
    </xf>
    <xf numFmtId="0" fontId="2" fillId="24" borderId="0" xfId="51" applyFont="1" applyFill="1" applyBorder="1" applyAlignment="1">
      <alignment vertical="top"/>
      <protection/>
    </xf>
    <xf numFmtId="0" fontId="2" fillId="24" borderId="14" xfId="51" applyFont="1" applyFill="1" applyBorder="1" applyAlignment="1">
      <alignment vertical="top"/>
      <protection/>
    </xf>
    <xf numFmtId="0" fontId="0" fillId="25" borderId="30" xfId="51" applyFill="1" applyBorder="1" applyAlignment="1">
      <alignment horizontal="left" vertical="top" wrapText="1" shrinkToFit="1"/>
      <protection/>
    </xf>
    <xf numFmtId="0" fontId="0" fillId="25" borderId="18" xfId="51" applyFill="1" applyBorder="1" applyAlignment="1">
      <alignment horizontal="left" vertical="top" wrapText="1" shrinkToFit="1"/>
      <protection/>
    </xf>
    <xf numFmtId="0" fontId="0" fillId="25" borderId="25" xfId="51" applyFill="1" applyBorder="1" applyAlignment="1">
      <alignment horizontal="left" vertical="top" wrapText="1" shrinkToFit="1"/>
      <protection/>
    </xf>
    <xf numFmtId="0" fontId="0" fillId="25" borderId="26" xfId="51" applyFill="1" applyBorder="1" applyAlignment="1">
      <alignment horizontal="left" vertical="top" wrapText="1" shrinkToFit="1"/>
      <protection/>
    </xf>
    <xf numFmtId="0" fontId="0" fillId="25" borderId="26" xfId="51" applyFont="1" applyFill="1" applyBorder="1" applyAlignment="1">
      <alignment horizontal="left" vertical="top" wrapText="1" shrinkToFit="1"/>
      <protection/>
    </xf>
    <xf numFmtId="0" fontId="0" fillId="25" borderId="30" xfId="51" applyFill="1" applyBorder="1" applyAlignment="1">
      <alignment horizontal="center" vertical="top" wrapText="1" shrinkToFit="1"/>
      <protection/>
    </xf>
    <xf numFmtId="0" fontId="0" fillId="16" borderId="30" xfId="51" applyFill="1" applyBorder="1" applyAlignment="1">
      <alignment horizontal="center" vertical="top"/>
      <protection/>
    </xf>
    <xf numFmtId="0" fontId="0" fillId="16" borderId="18" xfId="51" applyFill="1" applyBorder="1" applyAlignment="1">
      <alignment horizontal="center" vertical="top"/>
      <protection/>
    </xf>
    <xf numFmtId="0" fontId="0" fillId="16" borderId="18" xfId="51" applyFill="1" applyBorder="1" applyAlignment="1">
      <alignment horizontal="center" vertical="top" wrapText="1"/>
      <protection/>
    </xf>
    <xf numFmtId="0" fontId="0" fillId="16" borderId="18" xfId="50" applyNumberFormat="1" applyFont="1" applyFill="1" applyBorder="1" applyAlignment="1">
      <alignment horizontal="center" vertical="top" wrapText="1"/>
    </xf>
    <xf numFmtId="0" fontId="2" fillId="24" borderId="0" xfId="51" applyFont="1" applyFill="1" applyBorder="1" applyAlignment="1">
      <alignment horizontal="center" vertical="top"/>
      <protection/>
    </xf>
    <xf numFmtId="0" fontId="2" fillId="24" borderId="14" xfId="51" applyFont="1" applyFill="1" applyBorder="1" applyAlignment="1">
      <alignment horizontal="center" vertical="top"/>
      <protection/>
    </xf>
    <xf numFmtId="0" fontId="0" fillId="24" borderId="17" xfId="51" applyFill="1" applyBorder="1" applyAlignment="1">
      <alignment vertical="top"/>
      <protection/>
    </xf>
    <xf numFmtId="4" fontId="0" fillId="0" borderId="0" xfId="0" applyNumberFormat="1" applyFont="1" applyAlignment="1">
      <alignment/>
    </xf>
    <xf numFmtId="0" fontId="37" fillId="0" borderId="0" xfId="0" applyFont="1" applyAlignment="1">
      <alignment/>
    </xf>
    <xf numFmtId="0" fontId="30" fillId="0" borderId="18" xfId="0" applyFont="1" applyBorder="1" applyAlignment="1">
      <alignment horizontal="left" vertical="center" wrapText="1"/>
    </xf>
    <xf numFmtId="0" fontId="30" fillId="17" borderId="20" xfId="0" applyFont="1" applyFill="1" applyBorder="1" applyAlignment="1">
      <alignment vertical="top" wrapText="1"/>
    </xf>
    <xf numFmtId="0" fontId="30" fillId="11" borderId="19" xfId="0" applyFont="1" applyFill="1" applyBorder="1" applyAlignment="1">
      <alignment vertical="top" wrapText="1"/>
    </xf>
    <xf numFmtId="0" fontId="30" fillId="25" borderId="18" xfId="0" applyFont="1" applyFill="1" applyBorder="1" applyAlignment="1">
      <alignment horizontal="center" vertical="top" wrapText="1"/>
    </xf>
    <xf numFmtId="1" fontId="30" fillId="25" borderId="18" xfId="0" applyNumberFormat="1" applyFont="1" applyFill="1" applyBorder="1" applyAlignment="1">
      <alignment horizontal="center" vertical="top" wrapText="1"/>
    </xf>
    <xf numFmtId="0" fontId="30" fillId="25" borderId="18" xfId="0" applyFont="1" applyFill="1" applyBorder="1" applyAlignment="1">
      <alignment horizontal="center" vertical="top"/>
    </xf>
    <xf numFmtId="1" fontId="30" fillId="25" borderId="18" xfId="51" applyNumberFormat="1" applyFont="1" applyFill="1" applyBorder="1" applyAlignment="1">
      <alignment horizontal="center" vertical="top" wrapText="1" shrinkToFit="1"/>
      <protection/>
    </xf>
    <xf numFmtId="0" fontId="30" fillId="25" borderId="18" xfId="51" applyFont="1" applyFill="1" applyBorder="1" applyAlignment="1">
      <alignment horizontal="center" vertical="top" wrapText="1" shrinkToFit="1"/>
      <protection/>
    </xf>
    <xf numFmtId="0" fontId="30" fillId="25" borderId="18" xfId="51" applyFont="1" applyFill="1" applyBorder="1" applyAlignment="1">
      <alignment horizontal="left" vertical="top" wrapText="1" shrinkToFit="1"/>
      <protection/>
    </xf>
    <xf numFmtId="0" fontId="31" fillId="22" borderId="18" xfId="51" applyFont="1" applyFill="1" applyBorder="1" applyAlignment="1">
      <alignment vertical="top" wrapText="1"/>
      <protection/>
    </xf>
    <xf numFmtId="2" fontId="30" fillId="22" borderId="18" xfId="51" applyNumberFormat="1" applyFont="1" applyFill="1" applyBorder="1" applyAlignment="1">
      <alignment horizontal="center" vertical="top" wrapText="1" shrinkToFit="1"/>
      <protection/>
    </xf>
    <xf numFmtId="0" fontId="30" fillId="22" borderId="18" xfId="51" applyFont="1" applyFill="1" applyBorder="1" applyAlignment="1">
      <alignment horizontal="left" vertical="top" wrapText="1" shrinkToFit="1"/>
      <protection/>
    </xf>
    <xf numFmtId="0" fontId="30" fillId="22" borderId="18" xfId="0" applyFont="1" applyFill="1" applyBorder="1" applyAlignment="1">
      <alignment horizontal="center" vertical="top" wrapText="1"/>
    </xf>
    <xf numFmtId="43" fontId="30" fillId="0" borderId="20" xfId="0" applyNumberFormat="1" applyFont="1" applyBorder="1" applyAlignment="1">
      <alignment/>
    </xf>
    <xf numFmtId="0" fontId="30" fillId="0" borderId="19" xfId="0" applyFont="1" applyBorder="1" applyAlignment="1">
      <alignment/>
    </xf>
    <xf numFmtId="183" fontId="30" fillId="0" borderId="19" xfId="45" applyNumberFormat="1" applyFont="1" applyBorder="1" applyAlignment="1">
      <alignment/>
    </xf>
    <xf numFmtId="0" fontId="30" fillId="0" borderId="38" xfId="0" applyFont="1" applyBorder="1" applyAlignment="1">
      <alignment/>
    </xf>
    <xf numFmtId="0" fontId="2" fillId="24" borderId="16" xfId="0" applyFont="1" applyFill="1" applyBorder="1" applyAlignment="1">
      <alignment horizontal="left" vertical="top"/>
    </xf>
    <xf numFmtId="0" fontId="2" fillId="24" borderId="13" xfId="0" applyFont="1" applyFill="1" applyBorder="1" applyAlignment="1">
      <alignment horizontal="left" vertical="top"/>
    </xf>
    <xf numFmtId="0" fontId="23" fillId="24" borderId="13" xfId="0" applyFont="1" applyFill="1" applyBorder="1" applyAlignment="1">
      <alignment horizontal="center"/>
    </xf>
    <xf numFmtId="0" fontId="23" fillId="24" borderId="17" xfId="0" applyFont="1" applyFill="1" applyBorder="1" applyAlignment="1">
      <alignment horizontal="center"/>
    </xf>
    <xf numFmtId="0" fontId="0" fillId="0" borderId="18" xfId="0" applyBorder="1" applyAlignment="1">
      <alignment vertical="top"/>
    </xf>
    <xf numFmtId="0" fontId="0" fillId="0" borderId="26" xfId="0" applyBorder="1" applyAlignment="1">
      <alignment vertical="top"/>
    </xf>
    <xf numFmtId="0" fontId="0" fillId="0" borderId="19" xfId="0" applyBorder="1" applyAlignment="1">
      <alignment vertical="top"/>
    </xf>
    <xf numFmtId="0" fontId="0" fillId="0" borderId="39" xfId="0" applyBorder="1" applyAlignment="1">
      <alignment vertical="top"/>
    </xf>
    <xf numFmtId="0" fontId="0" fillId="0" borderId="25" xfId="0" applyBorder="1" applyAlignment="1">
      <alignment vertical="top"/>
    </xf>
    <xf numFmtId="0" fontId="0" fillId="0" borderId="28" xfId="0" applyBorder="1" applyAlignment="1">
      <alignment vertical="top"/>
    </xf>
    <xf numFmtId="0" fontId="0" fillId="0" borderId="20" xfId="0" applyBorder="1" applyAlignment="1">
      <alignment vertical="top"/>
    </xf>
    <xf numFmtId="0" fontId="0" fillId="0" borderId="40" xfId="0" applyBorder="1" applyAlignment="1">
      <alignment vertical="top"/>
    </xf>
    <xf numFmtId="0" fontId="2" fillId="24" borderId="41" xfId="0" applyFont="1" applyFill="1" applyBorder="1" applyAlignment="1">
      <alignment horizontal="left" vertical="top"/>
    </xf>
    <xf numFmtId="0" fontId="2" fillId="24" borderId="21" xfId="0" applyFont="1" applyFill="1" applyBorder="1" applyAlignment="1">
      <alignment horizontal="left" vertical="top"/>
    </xf>
    <xf numFmtId="0" fontId="2" fillId="24" borderId="22" xfId="0" applyFont="1" applyFill="1" applyBorder="1" applyAlignment="1">
      <alignment horizontal="left" vertical="top"/>
    </xf>
    <xf numFmtId="0" fontId="0" fillId="0" borderId="27" xfId="0" applyBorder="1" applyAlignment="1">
      <alignment vertical="top"/>
    </xf>
    <xf numFmtId="0" fontId="0" fillId="0" borderId="26"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8" xfId="0" applyBorder="1" applyAlignment="1">
      <alignment/>
    </xf>
    <xf numFmtId="0" fontId="0" fillId="0" borderId="20" xfId="0" applyBorder="1" applyAlignment="1">
      <alignment/>
    </xf>
    <xf numFmtId="0" fontId="0" fillId="0" borderId="32"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2" xfId="0" applyBorder="1" applyAlignment="1">
      <alignment/>
    </xf>
    <xf numFmtId="0" fontId="0" fillId="0" borderId="0" xfId="0" applyBorder="1" applyAlignment="1">
      <alignment/>
    </xf>
    <xf numFmtId="0" fontId="0" fillId="0" borderId="10" xfId="0" applyBorder="1" applyAlignment="1">
      <alignment vertical="top"/>
    </xf>
    <xf numFmtId="0" fontId="0" fillId="0" borderId="39" xfId="0" applyBorder="1" applyAlignment="1">
      <alignment vertical="center"/>
    </xf>
    <xf numFmtId="0" fontId="33" fillId="0" borderId="18" xfId="48" applyFont="1" applyBorder="1">
      <alignment vertical="center"/>
      <protection/>
    </xf>
    <xf numFmtId="0" fontId="0" fillId="0" borderId="29" xfId="49" applyNumberFormat="1" applyFont="1" applyFill="1" applyBorder="1" applyAlignment="1">
      <alignment vertical="top" wrapText="1"/>
    </xf>
    <xf numFmtId="0" fontId="0" fillId="0" borderId="18" xfId="49" applyNumberFormat="1" applyFont="1" applyFill="1" applyBorder="1" applyAlignment="1">
      <alignment vertical="top" wrapText="1"/>
    </xf>
    <xf numFmtId="0" fontId="0" fillId="0" borderId="28" xfId="0" applyBorder="1" applyAlignment="1">
      <alignment horizontal="left" vertical="center"/>
    </xf>
    <xf numFmtId="0" fontId="0" fillId="0" borderId="20" xfId="0" applyBorder="1" applyAlignment="1">
      <alignment horizontal="left" vertical="center"/>
    </xf>
    <xf numFmtId="0" fontId="0" fillId="0" borderId="28" xfId="0" applyFont="1" applyBorder="1" applyAlignment="1">
      <alignment horizontal="left" vertical="center"/>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2" fillId="26" borderId="16" xfId="0" applyFont="1" applyFill="1" applyBorder="1" applyAlignment="1">
      <alignment horizontal="center" vertical="center"/>
    </xf>
    <xf numFmtId="0" fontId="22" fillId="26" borderId="13" xfId="0" applyFont="1" applyFill="1" applyBorder="1" applyAlignment="1">
      <alignment horizontal="center" vertical="center"/>
    </xf>
    <xf numFmtId="0" fontId="22" fillId="26" borderId="17" xfId="0" applyFont="1" applyFill="1" applyBorder="1" applyAlignment="1">
      <alignment horizontal="center" vertical="center"/>
    </xf>
    <xf numFmtId="0" fontId="22" fillId="26" borderId="14" xfId="0" applyFont="1" applyFill="1" applyBorder="1" applyAlignment="1">
      <alignment horizontal="center" vertical="center"/>
    </xf>
    <xf numFmtId="0" fontId="22" fillId="26" borderId="0" xfId="0" applyFont="1" applyFill="1" applyBorder="1" applyAlignment="1">
      <alignment horizontal="center" vertical="center"/>
    </xf>
    <xf numFmtId="0" fontId="22" fillId="26" borderId="10" xfId="0" applyFont="1" applyFill="1" applyBorder="1" applyAlignment="1">
      <alignment horizontal="center" vertical="center"/>
    </xf>
    <xf numFmtId="0" fontId="0" fillId="0" borderId="29" xfId="0" applyBorder="1" applyAlignment="1">
      <alignment vertical="top"/>
    </xf>
    <xf numFmtId="0" fontId="0" fillId="0" borderId="28" xfId="0" applyFont="1" applyBorder="1" applyAlignment="1">
      <alignment horizontal="left" vertical="center" wrapText="1"/>
    </xf>
    <xf numFmtId="0" fontId="0" fillId="0" borderId="29" xfId="0" applyBorder="1" applyAlignment="1">
      <alignment horizontal="left" vertical="center" wrapText="1"/>
    </xf>
    <xf numFmtId="0" fontId="0" fillId="24" borderId="20" xfId="0" applyFill="1" applyBorder="1" applyAlignment="1">
      <alignment horizontal="left" vertical="center" wrapText="1"/>
    </xf>
    <xf numFmtId="0" fontId="0" fillId="24" borderId="40" xfId="0" applyFill="1" applyBorder="1" applyAlignment="1">
      <alignment horizontal="left" vertical="center" wrapText="1"/>
    </xf>
    <xf numFmtId="0" fontId="2" fillId="24" borderId="17" xfId="0" applyFont="1" applyFill="1" applyBorder="1" applyAlignment="1">
      <alignment horizontal="left" vertical="top"/>
    </xf>
    <xf numFmtId="0" fontId="2" fillId="0" borderId="13" xfId="0" applyFont="1" applyBorder="1" applyAlignment="1">
      <alignment horizontal="left" vertical="top"/>
    </xf>
    <xf numFmtId="0" fontId="2" fillId="0" borderId="17" xfId="0" applyFont="1" applyBorder="1" applyAlignment="1">
      <alignment horizontal="left" vertical="top"/>
    </xf>
    <xf numFmtId="0" fontId="0" fillId="0" borderId="19" xfId="0" applyFont="1" applyBorder="1" applyAlignment="1">
      <alignment vertical="top"/>
    </xf>
    <xf numFmtId="0" fontId="0" fillId="0" borderId="25" xfId="0" applyFont="1" applyBorder="1" applyAlignment="1">
      <alignment vertical="top"/>
    </xf>
    <xf numFmtId="0" fontId="0" fillId="0" borderId="32" xfId="0" applyFont="1" applyBorder="1" applyAlignment="1">
      <alignment vertical="center"/>
    </xf>
    <xf numFmtId="0" fontId="0" fillId="0" borderId="22" xfId="0" applyFont="1" applyBorder="1" applyAlignment="1">
      <alignment vertical="center"/>
    </xf>
    <xf numFmtId="0" fontId="0" fillId="24" borderId="43" xfId="0" applyFont="1" applyFill="1" applyBorder="1" applyAlignment="1">
      <alignment vertical="center"/>
    </xf>
    <xf numFmtId="0" fontId="0" fillId="0" borderId="20" xfId="0" applyFont="1" applyBorder="1" applyAlignment="1">
      <alignment vertical="top"/>
    </xf>
    <xf numFmtId="0" fontId="0" fillId="0" borderId="26"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3" fontId="0" fillId="24" borderId="26" xfId="0" applyNumberFormat="1" applyFont="1" applyFill="1" applyBorder="1" applyAlignment="1">
      <alignment vertical="center"/>
    </xf>
    <xf numFmtId="3" fontId="0" fillId="24" borderId="39" xfId="0" applyNumberFormat="1" applyFont="1" applyFill="1" applyBorder="1" applyAlignment="1">
      <alignment vertical="center"/>
    </xf>
    <xf numFmtId="183" fontId="0" fillId="24" borderId="26" xfId="45" applyNumberFormat="1" applyFont="1" applyFill="1" applyBorder="1" applyAlignment="1">
      <alignment vertical="center"/>
    </xf>
    <xf numFmtId="183" fontId="0" fillId="24" borderId="39" xfId="45" applyNumberFormat="1" applyFont="1" applyFill="1" applyBorder="1" applyAlignment="1">
      <alignment vertical="center"/>
    </xf>
    <xf numFmtId="183" fontId="0" fillId="24" borderId="33" xfId="45" applyNumberFormat="1" applyFont="1" applyFill="1" applyBorder="1" applyAlignment="1">
      <alignment vertical="center"/>
    </xf>
    <xf numFmtId="183" fontId="0" fillId="24" borderId="43" xfId="45" applyNumberFormat="1" applyFont="1" applyFill="1" applyBorder="1" applyAlignment="1">
      <alignment vertical="center"/>
    </xf>
    <xf numFmtId="0" fontId="0" fillId="0" borderId="21" xfId="0" applyFont="1" applyBorder="1" applyAlignment="1">
      <alignment horizontal="left" vertical="center"/>
    </xf>
    <xf numFmtId="0" fontId="0" fillId="0" borderId="21" xfId="0" applyFont="1" applyBorder="1" applyAlignment="1">
      <alignment vertical="center"/>
    </xf>
    <xf numFmtId="9" fontId="0" fillId="0" borderId="26" xfId="0" applyNumberFormat="1" applyFont="1" applyBorder="1" applyAlignment="1">
      <alignment vertical="top"/>
    </xf>
    <xf numFmtId="0" fontId="0" fillId="0" borderId="39" xfId="0" applyFont="1" applyBorder="1" applyAlignment="1">
      <alignment vertical="top"/>
    </xf>
    <xf numFmtId="0" fontId="0" fillId="0" borderId="0" xfId="0" applyFont="1" applyAlignment="1">
      <alignment wrapText="1"/>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38" xfId="0" applyFont="1" applyBorder="1" applyAlignment="1">
      <alignment horizontal="left" vertical="top"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4" xfId="0" applyFont="1" applyBorder="1" applyAlignment="1">
      <alignment vertical="center" wrapText="1"/>
    </xf>
    <xf numFmtId="0" fontId="0" fillId="25" borderId="26" xfId="51" applyFont="1" applyFill="1" applyBorder="1" applyAlignment="1">
      <alignment horizontal="left" vertical="top" wrapText="1" shrinkToFit="1"/>
      <protection/>
    </xf>
    <xf numFmtId="0" fontId="0" fillId="0" borderId="25" xfId="0" applyBorder="1" applyAlignment="1">
      <alignment horizontal="left" vertical="top" wrapText="1" shrinkToFit="1"/>
    </xf>
    <xf numFmtId="0" fontId="20" fillId="22" borderId="26" xfId="51" applyFont="1" applyFill="1" applyBorder="1" applyAlignment="1">
      <alignment horizontal="left" vertical="top" wrapText="1"/>
      <protection/>
    </xf>
    <xf numFmtId="0" fontId="20" fillId="22" borderId="25" xfId="51" applyFont="1" applyFill="1" applyBorder="1" applyAlignment="1">
      <alignment horizontal="left" vertical="top" wrapText="1"/>
      <protection/>
    </xf>
    <xf numFmtId="0" fontId="0" fillId="11" borderId="26" xfId="51" applyFill="1" applyBorder="1" applyAlignment="1">
      <alignment horizontal="left" vertical="top" wrapText="1" shrinkToFit="1"/>
      <protection/>
    </xf>
    <xf numFmtId="0" fontId="0" fillId="11" borderId="25" xfId="51" applyFill="1" applyBorder="1" applyAlignment="1">
      <alignment horizontal="left" vertical="top" wrapText="1" shrinkToFit="1"/>
      <protection/>
    </xf>
    <xf numFmtId="0" fontId="2" fillId="24" borderId="16" xfId="51" applyFont="1" applyFill="1" applyBorder="1" applyAlignment="1">
      <alignment horizontal="center" vertical="top"/>
      <protection/>
    </xf>
    <xf numFmtId="0" fontId="2" fillId="24" borderId="13" xfId="51" applyFont="1" applyFill="1" applyBorder="1" applyAlignment="1">
      <alignment horizontal="center" vertical="top"/>
      <protection/>
    </xf>
    <xf numFmtId="0" fontId="2" fillId="24" borderId="45" xfId="51" applyFont="1" applyFill="1" applyBorder="1" applyAlignment="1">
      <alignment horizontal="center" vertical="top"/>
      <protection/>
    </xf>
    <xf numFmtId="0" fontId="2" fillId="0" borderId="46" xfId="51" applyFont="1" applyBorder="1" applyAlignment="1">
      <alignment horizontal="left" vertical="top"/>
      <protection/>
    </xf>
    <xf numFmtId="0" fontId="0" fillId="16" borderId="18" xfId="51" applyFill="1" applyBorder="1" applyAlignment="1">
      <alignment horizontal="center" vertical="top"/>
      <protection/>
    </xf>
    <xf numFmtId="0" fontId="0" fillId="25" borderId="26" xfId="51" applyFill="1" applyBorder="1" applyAlignment="1">
      <alignment horizontal="left" vertical="top" wrapText="1" shrinkToFit="1"/>
      <protection/>
    </xf>
    <xf numFmtId="0" fontId="0" fillId="25" borderId="25" xfId="51" applyFill="1" applyBorder="1" applyAlignment="1">
      <alignment horizontal="left" vertical="top" wrapText="1" shrinkToFit="1"/>
      <protection/>
    </xf>
    <xf numFmtId="0" fontId="0" fillId="22" borderId="26" xfId="51" applyFill="1" applyBorder="1" applyAlignment="1">
      <alignment horizontal="left" vertical="top" wrapText="1" shrinkToFit="1"/>
      <protection/>
    </xf>
    <xf numFmtId="0" fontId="0" fillId="22" borderId="25" xfId="51" applyFill="1" applyBorder="1" applyAlignment="1">
      <alignment horizontal="left" vertical="top" wrapText="1" shrinkToFit="1"/>
      <protection/>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4" borderId="47" xfId="0" applyFont="1" applyFill="1" applyBorder="1" applyAlignment="1">
      <alignment horizontal="left" vertical="top" wrapText="1"/>
    </xf>
    <xf numFmtId="0" fontId="0" fillId="24" borderId="48" xfId="0" applyFont="1" applyFill="1" applyBorder="1" applyAlignment="1">
      <alignment horizontal="left" vertical="top" wrapText="1"/>
    </xf>
    <xf numFmtId="0" fontId="0" fillId="24" borderId="49"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4" borderId="47" xfId="0" applyFont="1" applyFill="1" applyBorder="1" applyAlignment="1">
      <alignment horizontal="left" vertical="top" wrapText="1"/>
    </xf>
    <xf numFmtId="0" fontId="0" fillId="24" borderId="0" xfId="0" applyFill="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0" fillId="24" borderId="16"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4" borderId="16"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14" xfId="0" applyFont="1" applyFill="1" applyBorder="1" applyAlignment="1">
      <alignment horizontal="center" vertical="top" wrapText="1"/>
    </xf>
    <xf numFmtId="0" fontId="2" fillId="24" borderId="0" xfId="0" applyFont="1" applyFill="1" applyBorder="1" applyAlignment="1">
      <alignment horizontal="center"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50" xfId="0" applyFont="1" applyBorder="1" applyAlignment="1">
      <alignment horizontal="left" vertical="top" wrapText="1"/>
    </xf>
    <xf numFmtId="0" fontId="0" fillId="0" borderId="19" xfId="0" applyFont="1" applyBorder="1" applyAlignment="1">
      <alignment horizontal="left" vertical="top" wrapText="1"/>
    </xf>
    <xf numFmtId="0" fontId="0" fillId="0" borderId="39" xfId="0" applyFont="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24" borderId="45" xfId="0" applyFont="1" applyFill="1" applyBorder="1" applyAlignment="1">
      <alignment horizontal="center" vertical="top" wrapText="1"/>
    </xf>
    <xf numFmtId="0" fontId="2" fillId="0" borderId="13" xfId="0" applyFont="1" applyBorder="1" applyAlignment="1">
      <alignment horizontal="left" vertical="top" wrapText="1"/>
    </xf>
    <xf numFmtId="0" fontId="21" fillId="0" borderId="18" xfId="0" applyFont="1" applyBorder="1" applyAlignment="1">
      <alignment horizontal="center" vertical="top" wrapText="1"/>
    </xf>
    <xf numFmtId="0" fontId="0" fillId="0" borderId="18" xfId="0" applyFont="1" applyBorder="1" applyAlignment="1">
      <alignment horizontal="center" vertical="top" wrapText="1"/>
    </xf>
    <xf numFmtId="0" fontId="0" fillId="25" borderId="26" xfId="0" applyFont="1" applyFill="1" applyBorder="1" applyAlignment="1">
      <alignment horizontal="left" vertical="top" wrapText="1"/>
    </xf>
    <xf numFmtId="0" fontId="0" fillId="25" borderId="19" xfId="0" applyFont="1" applyFill="1" applyBorder="1" applyAlignment="1">
      <alignment horizontal="left" vertical="top" wrapText="1"/>
    </xf>
    <xf numFmtId="0" fontId="0" fillId="25" borderId="25" xfId="0" applyFont="1" applyFill="1" applyBorder="1" applyAlignment="1">
      <alignment horizontal="left" vertical="top" wrapText="1"/>
    </xf>
    <xf numFmtId="0" fontId="0" fillId="25" borderId="18" xfId="0" applyFont="1" applyFill="1" applyBorder="1" applyAlignment="1">
      <alignment horizontal="left" vertical="top" wrapText="1"/>
    </xf>
    <xf numFmtId="0" fontId="30" fillId="25" borderId="18" xfId="0" applyFont="1" applyFill="1" applyBorder="1" applyAlignment="1">
      <alignment horizontal="center" vertical="top" wrapText="1"/>
    </xf>
    <xf numFmtId="0" fontId="0" fillId="22" borderId="18" xfId="0" applyFont="1" applyFill="1" applyBorder="1" applyAlignment="1">
      <alignment horizontal="left" vertical="top" wrapText="1"/>
    </xf>
    <xf numFmtId="0" fontId="0" fillId="22" borderId="26" xfId="0" applyFont="1" applyFill="1" applyBorder="1" applyAlignment="1">
      <alignment horizontal="left" vertical="top" wrapText="1"/>
    </xf>
    <xf numFmtId="0" fontId="0" fillId="22" borderId="19" xfId="0" applyFont="1" applyFill="1" applyBorder="1" applyAlignment="1">
      <alignment horizontal="left" vertical="top" wrapText="1"/>
    </xf>
    <xf numFmtId="0" fontId="0" fillId="22" borderId="25" xfId="0" applyFont="1" applyFill="1" applyBorder="1" applyAlignment="1">
      <alignment horizontal="left" vertical="top" wrapText="1"/>
    </xf>
    <xf numFmtId="0" fontId="0" fillId="0" borderId="26" xfId="0" applyFont="1" applyBorder="1" applyAlignment="1">
      <alignment horizontal="left" vertical="top" wrapText="1"/>
    </xf>
    <xf numFmtId="43" fontId="30" fillId="0" borderId="18" xfId="45" applyFont="1" applyBorder="1" applyAlignment="1">
      <alignment horizontal="center" vertical="top" wrapText="1"/>
    </xf>
    <xf numFmtId="0" fontId="0" fillId="0" borderId="28" xfId="0" applyFont="1" applyBorder="1" applyAlignment="1">
      <alignment horizontal="left" vertical="top" wrapText="1"/>
    </xf>
    <xf numFmtId="0" fontId="0" fillId="0" borderId="20" xfId="0" applyFont="1" applyBorder="1" applyAlignment="1">
      <alignment horizontal="left" vertical="top" wrapText="1"/>
    </xf>
    <xf numFmtId="0" fontId="30"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vertical="center" wrapText="1"/>
    </xf>
    <xf numFmtId="0" fontId="25" fillId="0" borderId="26" xfId="0" applyFont="1" applyBorder="1" applyAlignment="1">
      <alignment horizontal="center" vertical="top" wrapText="1"/>
    </xf>
    <xf numFmtId="0" fontId="25" fillId="0" borderId="19" xfId="0" applyFont="1" applyBorder="1" applyAlignment="1">
      <alignment horizontal="center" vertical="top" wrapText="1"/>
    </xf>
    <xf numFmtId="0" fontId="25"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19" xfId="0" applyFont="1" applyBorder="1" applyAlignment="1">
      <alignment horizontal="center" vertical="top" wrapText="1"/>
    </xf>
    <xf numFmtId="0" fontId="2" fillId="0" borderId="25" xfId="0" applyFont="1" applyBorder="1" applyAlignment="1">
      <alignment horizontal="center" vertical="top" wrapText="1"/>
    </xf>
    <xf numFmtId="0" fontId="0" fillId="0" borderId="33" xfId="0" applyFont="1" applyBorder="1" applyAlignment="1">
      <alignment horizontal="center" vertical="top" wrapText="1"/>
    </xf>
    <xf numFmtId="0" fontId="0" fillId="0" borderId="51" xfId="0" applyFont="1" applyBorder="1" applyAlignment="1">
      <alignment horizontal="center" vertical="top" wrapText="1"/>
    </xf>
    <xf numFmtId="0" fontId="0" fillId="0" borderId="29" xfId="0" applyFont="1" applyBorder="1" applyAlignment="1">
      <alignment horizontal="center" vertical="top" wrapText="1"/>
    </xf>
    <xf numFmtId="0" fontId="21" fillId="24" borderId="32" xfId="0" applyFont="1" applyFill="1" applyBorder="1" applyAlignment="1">
      <alignment horizontal="left" vertical="top" wrapText="1"/>
    </xf>
    <xf numFmtId="0" fontId="21" fillId="24"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21" fillId="24" borderId="28" xfId="0" applyFont="1" applyFill="1" applyBorder="1" applyAlignment="1">
      <alignment horizontal="left" vertical="top" wrapText="1"/>
    </xf>
    <xf numFmtId="0" fontId="21" fillId="24" borderId="20"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6" xfId="0" applyFont="1" applyBorder="1" applyAlignment="1">
      <alignment horizontal="center" vertical="top" wrapText="1"/>
    </xf>
    <xf numFmtId="0" fontId="0" fillId="0" borderId="19" xfId="0" applyFont="1" applyBorder="1" applyAlignment="1">
      <alignment horizontal="center" vertical="top" wrapText="1"/>
    </xf>
    <xf numFmtId="0" fontId="0" fillId="0" borderId="25" xfId="0" applyFont="1" applyBorder="1" applyAlignment="1">
      <alignment horizontal="center" vertical="top" wrapText="1"/>
    </xf>
    <xf numFmtId="0" fontId="0" fillId="0" borderId="32"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23"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23" xfId="0" applyFont="1" applyFill="1" applyBorder="1" applyAlignment="1">
      <alignment horizontal="right" vertical="top" wrapText="1"/>
    </xf>
    <xf numFmtId="0" fontId="0" fillId="0" borderId="28" xfId="0" applyFont="1" applyBorder="1" applyAlignment="1">
      <alignment horizontal="left" vertical="top"/>
    </xf>
    <xf numFmtId="0" fontId="0" fillId="0" borderId="20" xfId="0" applyFont="1" applyBorder="1" applyAlignment="1">
      <alignment horizontal="left" vertical="top"/>
    </xf>
    <xf numFmtId="9" fontId="30" fillId="0" borderId="19" xfId="0" applyNumberFormat="1" applyFont="1" applyBorder="1" applyAlignment="1">
      <alignment horizontal="left" vertical="top"/>
    </xf>
    <xf numFmtId="0" fontId="30" fillId="0" borderId="19" xfId="0" applyFont="1" applyBorder="1" applyAlignment="1">
      <alignment horizontal="left" vertical="top"/>
    </xf>
    <xf numFmtId="0" fontId="30" fillId="0" borderId="25" xfId="0" applyFont="1" applyBorder="1" applyAlignment="1">
      <alignment horizontal="left" vertical="top"/>
    </xf>
    <xf numFmtId="0" fontId="0" fillId="0" borderId="52" xfId="0" applyFont="1" applyBorder="1" applyAlignment="1">
      <alignment horizontal="left" vertical="top"/>
    </xf>
    <xf numFmtId="0" fontId="0" fillId="0" borderId="11" xfId="0" applyFont="1" applyBorder="1" applyAlignment="1">
      <alignment horizontal="left" vertical="top"/>
    </xf>
    <xf numFmtId="9" fontId="30" fillId="0" borderId="11" xfId="0" applyNumberFormat="1" applyFont="1" applyBorder="1" applyAlignment="1">
      <alignment horizontal="left" vertical="top"/>
    </xf>
    <xf numFmtId="0" fontId="30" fillId="0" borderId="11" xfId="0" applyFont="1" applyBorder="1" applyAlignment="1">
      <alignment horizontal="left" vertical="top"/>
    </xf>
    <xf numFmtId="0" fontId="30" fillId="0" borderId="24" xfId="0" applyFont="1" applyBorder="1" applyAlignment="1">
      <alignment horizontal="left" vertical="top"/>
    </xf>
    <xf numFmtId="0" fontId="0" fillId="8" borderId="28" xfId="0" applyFont="1" applyFill="1" applyBorder="1" applyAlignment="1">
      <alignment horizontal="right" vertical="top" wrapText="1"/>
    </xf>
    <xf numFmtId="0" fontId="0" fillId="8" borderId="20" xfId="0" applyFont="1" applyFill="1" applyBorder="1" applyAlignment="1">
      <alignment horizontal="right" vertical="top" wrapText="1"/>
    </xf>
    <xf numFmtId="0" fontId="0" fillId="8" borderId="27" xfId="0" applyFont="1" applyFill="1" applyBorder="1" applyAlignment="1">
      <alignment horizontal="right" vertical="top" wrapText="1"/>
    </xf>
    <xf numFmtId="0" fontId="21" fillId="0" borderId="32" xfId="0" applyFont="1" applyBorder="1" applyAlignment="1">
      <alignment horizontal="center" vertical="top" wrapText="1"/>
    </xf>
    <xf numFmtId="0" fontId="21" fillId="0" borderId="21" xfId="0" applyFont="1" applyBorder="1" applyAlignment="1">
      <alignment horizontal="center" vertical="top" wrapText="1"/>
    </xf>
    <xf numFmtId="9" fontId="0" fillId="0" borderId="20" xfId="0" applyNumberFormat="1" applyFont="1" applyBorder="1" applyAlignment="1">
      <alignment horizontal="left" vertical="top"/>
    </xf>
    <xf numFmtId="0" fontId="0" fillId="0" borderId="27" xfId="0" applyFont="1" applyBorder="1" applyAlignment="1">
      <alignment horizontal="left" vertical="top"/>
    </xf>
    <xf numFmtId="9" fontId="0" fillId="0" borderId="19" xfId="0" applyNumberFormat="1" applyFont="1" applyBorder="1" applyAlignment="1">
      <alignment horizontal="left" vertical="top"/>
    </xf>
    <xf numFmtId="0" fontId="0" fillId="0" borderId="19" xfId="0" applyFont="1" applyBorder="1" applyAlignment="1">
      <alignment horizontal="left" vertical="top"/>
    </xf>
    <xf numFmtId="0" fontId="0" fillId="0" borderId="25" xfId="0" applyFont="1" applyBorder="1" applyAlignment="1">
      <alignment horizontal="left" vertical="top"/>
    </xf>
    <xf numFmtId="0" fontId="2" fillId="24" borderId="14"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23" xfId="0" applyFont="1" applyFill="1" applyBorder="1" applyAlignment="1">
      <alignment horizontal="left" vertical="top" wrapText="1"/>
    </xf>
    <xf numFmtId="0" fontId="0" fillId="0" borderId="19" xfId="0" applyFont="1" applyBorder="1" applyAlignment="1">
      <alignment/>
    </xf>
    <xf numFmtId="0" fontId="0" fillId="0" borderId="25" xfId="0" applyFont="1" applyBorder="1" applyAlignment="1">
      <alignment/>
    </xf>
    <xf numFmtId="0" fontId="0" fillId="0" borderId="19" xfId="0" applyFont="1" applyBorder="1" applyAlignment="1">
      <alignment horizontal="left"/>
    </xf>
    <xf numFmtId="0" fontId="0" fillId="0" borderId="25" xfId="0" applyFont="1" applyBorder="1" applyAlignment="1">
      <alignment horizontal="left"/>
    </xf>
    <xf numFmtId="0" fontId="2" fillId="24" borderId="16" xfId="0" applyFont="1" applyFill="1" applyBorder="1" applyAlignment="1">
      <alignment vertical="top" wrapText="1"/>
    </xf>
    <xf numFmtId="0" fontId="2" fillId="24" borderId="13"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0" fillId="24" borderId="53" xfId="0" applyFont="1" applyFill="1" applyBorder="1" applyAlignment="1">
      <alignment horizontal="center" vertical="top" wrapText="1"/>
    </xf>
    <xf numFmtId="0" fontId="20" fillId="24" borderId="46" xfId="0" applyFont="1" applyFill="1" applyBorder="1" applyAlignment="1">
      <alignment horizontal="center" vertical="top" wrapText="1"/>
    </xf>
    <xf numFmtId="0" fontId="20" fillId="24" borderId="55" xfId="0" applyFont="1" applyFill="1" applyBorder="1" applyAlignment="1">
      <alignment horizontal="center" vertical="top" wrapText="1"/>
    </xf>
    <xf numFmtId="0" fontId="0" fillId="0" borderId="32"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left" vertical="center" wrapText="1"/>
    </xf>
    <xf numFmtId="0" fontId="0" fillId="0" borderId="27" xfId="0" applyFont="1" applyBorder="1" applyAlignment="1">
      <alignment horizontal="left" vertical="center" wrapText="1"/>
    </xf>
    <xf numFmtId="0" fontId="20" fillId="24" borderId="42" xfId="0" applyFont="1" applyFill="1" applyBorder="1" applyAlignment="1">
      <alignment horizontal="center" vertical="top" wrapText="1"/>
    </xf>
    <xf numFmtId="0" fontId="20" fillId="24" borderId="0" xfId="0" applyFont="1" applyFill="1" applyBorder="1" applyAlignment="1">
      <alignment horizontal="center" vertical="top" wrapText="1"/>
    </xf>
    <xf numFmtId="0" fontId="20" fillId="24" borderId="10" xfId="0" applyFont="1" applyFill="1" applyBorder="1" applyAlignment="1">
      <alignment horizontal="center" vertical="top" wrapText="1"/>
    </xf>
    <xf numFmtId="0" fontId="20" fillId="24" borderId="42" xfId="0" applyFont="1" applyFill="1" applyBorder="1" applyAlignment="1">
      <alignment horizontal="center" vertical="top" wrapText="1"/>
    </xf>
    <xf numFmtId="0" fontId="20" fillId="24" borderId="28" xfId="0" applyFont="1" applyFill="1" applyBorder="1" applyAlignment="1">
      <alignment horizontal="center" vertical="top" wrapText="1"/>
    </xf>
    <xf numFmtId="0" fontId="20" fillId="24" borderId="20" xfId="0" applyFont="1" applyFill="1" applyBorder="1" applyAlignment="1">
      <alignment horizontal="center" vertical="top" wrapText="1"/>
    </xf>
    <xf numFmtId="0" fontId="20" fillId="24" borderId="40" xfId="0" applyFont="1" applyFill="1" applyBorder="1" applyAlignment="1">
      <alignment horizontal="center" vertical="top" wrapText="1"/>
    </xf>
    <xf numFmtId="0" fontId="0" fillId="0" borderId="52"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20" fillId="0" borderId="32" xfId="0" applyFont="1" applyBorder="1" applyAlignment="1">
      <alignment horizontal="center" wrapText="1"/>
    </xf>
    <xf numFmtId="0" fontId="20" fillId="0" borderId="21" xfId="0" applyFont="1" applyBorder="1" applyAlignment="1">
      <alignment horizontal="center" wrapText="1"/>
    </xf>
    <xf numFmtId="0" fontId="20" fillId="0" borderId="43" xfId="0" applyFont="1" applyBorder="1" applyAlignment="1">
      <alignment horizontal="center" wrapText="1"/>
    </xf>
    <xf numFmtId="0" fontId="20" fillId="0" borderId="42" xfId="0" applyFont="1" applyBorder="1" applyAlignment="1">
      <alignment horizontal="center" wrapText="1"/>
    </xf>
    <xf numFmtId="0" fontId="20" fillId="0" borderId="0" xfId="0" applyFont="1" applyBorder="1" applyAlignment="1">
      <alignment horizontal="center" wrapText="1"/>
    </xf>
    <xf numFmtId="0" fontId="20" fillId="0" borderId="10" xfId="0" applyFont="1" applyBorder="1" applyAlignment="1">
      <alignment horizontal="center" wrapText="1"/>
    </xf>
    <xf numFmtId="0" fontId="20" fillId="0" borderId="52"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0" fillId="0" borderId="37" xfId="0" applyFont="1" applyBorder="1" applyAlignment="1">
      <alignment horizontal="left" vertical="top" wrapText="1"/>
    </xf>
    <xf numFmtId="0" fontId="0" fillId="0" borderId="38" xfId="0" applyFont="1" applyBorder="1" applyAlignment="1">
      <alignment horizontal="left"/>
    </xf>
    <xf numFmtId="0" fontId="0" fillId="0" borderId="36" xfId="0" applyFont="1" applyBorder="1" applyAlignment="1">
      <alignment horizontal="left"/>
    </xf>
    <xf numFmtId="0" fontId="0" fillId="24" borderId="0" xfId="0" applyFill="1" applyBorder="1" applyAlignment="1">
      <alignment vertical="top" wrapText="1"/>
    </xf>
    <xf numFmtId="0" fontId="0" fillId="24" borderId="0" xfId="0" applyFill="1" applyAlignment="1">
      <alignment vertical="top" wrapText="1"/>
    </xf>
    <xf numFmtId="0" fontId="2" fillId="0" borderId="55" xfId="0" applyFont="1" applyBorder="1" applyAlignment="1">
      <alignment horizontal="center" vertical="top" wrapText="1"/>
    </xf>
    <xf numFmtId="0" fontId="20" fillId="0" borderId="32" xfId="0" applyFont="1" applyBorder="1" applyAlignment="1">
      <alignment horizontal="left" vertical="top" wrapText="1"/>
    </xf>
    <xf numFmtId="0" fontId="20" fillId="0" borderId="21" xfId="0" applyFont="1" applyBorder="1" applyAlignment="1">
      <alignment horizontal="left" vertical="top" wrapText="1"/>
    </xf>
    <xf numFmtId="0" fontId="20" fillId="0" borderId="43" xfId="0" applyFont="1" applyBorder="1" applyAlignment="1">
      <alignment horizontal="left" vertical="top" wrapText="1"/>
    </xf>
    <xf numFmtId="0" fontId="20" fillId="0" borderId="42"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52"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wrapTex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 fillId="24" borderId="23" xfId="0" applyFont="1" applyFill="1" applyBorder="1" applyAlignment="1">
      <alignment horizontal="center" vertical="top" wrapText="1"/>
    </xf>
    <xf numFmtId="0" fontId="2" fillId="24" borderId="56" xfId="0" applyFont="1" applyFill="1" applyBorder="1" applyAlignment="1">
      <alignment horizontal="center" vertical="top" wrapText="1"/>
    </xf>
    <xf numFmtId="0" fontId="0" fillId="25" borderId="18" xfId="51" applyFill="1" applyBorder="1" applyAlignment="1">
      <alignment horizontal="center" vertical="top" wrapText="1" shrinkToFit="1"/>
      <protection/>
    </xf>
    <xf numFmtId="0" fontId="38" fillId="25" borderId="18" xfId="0" applyFont="1" applyFill="1" applyBorder="1" applyAlignment="1">
      <alignment horizontal="center" vertical="top" wrapText="1"/>
    </xf>
    <xf numFmtId="0" fontId="39" fillId="0" borderId="0" xfId="51" applyFont="1">
      <alignment/>
      <protection/>
    </xf>
    <xf numFmtId="0" fontId="39" fillId="0" borderId="26" xfId="51" applyFont="1" applyFill="1" applyBorder="1" applyAlignment="1">
      <alignment horizontal="left" vertical="top" wrapText="1" shrinkToFit="1"/>
      <protection/>
    </xf>
    <xf numFmtId="0" fontId="39" fillId="0" borderId="25" xfId="51" applyFont="1" applyFill="1" applyBorder="1" applyAlignment="1">
      <alignment horizontal="left" vertical="top" wrapText="1" shrinkToFit="1"/>
      <protection/>
    </xf>
    <xf numFmtId="0" fontId="39" fillId="0" borderId="18" xfId="51" applyFont="1" applyFill="1" applyBorder="1" applyAlignment="1">
      <alignment horizontal="left" vertical="top" wrapText="1" shrinkToFit="1"/>
      <protection/>
    </xf>
    <xf numFmtId="0" fontId="39" fillId="0" borderId="26" xfId="51" applyFont="1" applyFill="1" applyBorder="1" applyAlignment="1">
      <alignment horizontal="left" vertical="top" wrapText="1" shrinkToFit="1"/>
      <protection/>
    </xf>
    <xf numFmtId="0" fontId="39" fillId="0" borderId="25" xfId="51" applyFont="1" applyFill="1" applyBorder="1" applyAlignment="1">
      <alignment horizontal="left" vertical="top" wrapText="1" shrinkToFit="1"/>
      <protection/>
    </xf>
    <xf numFmtId="1" fontId="39" fillId="0" borderId="0" xfId="51" applyNumberFormat="1" applyFont="1">
      <alignment/>
      <protection/>
    </xf>
    <xf numFmtId="0" fontId="39" fillId="0" borderId="18" xfId="0" applyFont="1" applyBorder="1" applyAlignment="1">
      <alignment/>
    </xf>
    <xf numFmtId="0" fontId="39" fillId="0" borderId="18" xfId="0" applyFont="1" applyFill="1" applyBorder="1" applyAlignment="1">
      <alignment/>
    </xf>
    <xf numFmtId="44" fontId="39" fillId="0" borderId="18" xfId="65" applyFont="1" applyBorder="1" applyAlignment="1">
      <alignment/>
    </xf>
    <xf numFmtId="0" fontId="39" fillId="0" borderId="0" xfId="0" applyFont="1" applyAlignment="1">
      <alignment/>
    </xf>
    <xf numFmtId="4" fontId="39" fillId="0" borderId="0" xfId="0" applyNumberFormat="1" applyFont="1" applyAlignment="1">
      <alignment/>
    </xf>
    <xf numFmtId="3" fontId="39" fillId="0" borderId="0" xfId="0" applyNumberFormat="1" applyFont="1" applyAlignment="1">
      <alignment/>
    </xf>
    <xf numFmtId="1" fontId="39" fillId="0" borderId="0" xfId="0" applyNumberFormat="1" applyFont="1" applyAlignment="1">
      <alignment/>
    </xf>
    <xf numFmtId="0" fontId="40" fillId="0" borderId="0" xfId="0" applyFont="1" applyAlignment="1">
      <alignment/>
    </xf>
    <xf numFmtId="183" fontId="39" fillId="0" borderId="0" xfId="45" applyNumberFormat="1" applyFont="1" applyAlignment="1">
      <alignment/>
    </xf>
    <xf numFmtId="9" fontId="39" fillId="0" borderId="0" xfId="54" applyFont="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rmale 2 2" xfId="50"/>
    <cellStyle name="Normale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S10" sqref="S10"/>
    </sheetView>
  </sheetViews>
  <sheetFormatPr defaultColWidth="9.140625" defaultRowHeight="15"/>
  <cols>
    <col min="1" max="7" width="10.28125" style="0" customWidth="1"/>
    <col min="8" max="8" width="7.140625" style="0" customWidth="1"/>
    <col min="9" max="14" width="10.28125" style="0" customWidth="1"/>
  </cols>
  <sheetData>
    <row r="1" spans="1:14" ht="15">
      <c r="A1" s="13"/>
      <c r="B1" s="182" t="s">
        <v>0</v>
      </c>
      <c r="C1" s="183"/>
      <c r="D1" s="183"/>
      <c r="E1" s="183"/>
      <c r="F1" s="183"/>
      <c r="G1" s="183"/>
      <c r="H1" s="183"/>
      <c r="I1" s="183"/>
      <c r="J1" s="183"/>
      <c r="K1" s="183"/>
      <c r="L1" s="183"/>
      <c r="M1" s="183"/>
      <c r="N1" s="184"/>
    </row>
    <row r="2" spans="1:14" ht="15">
      <c r="A2" s="9"/>
      <c r="B2" s="185"/>
      <c r="C2" s="186"/>
      <c r="D2" s="186"/>
      <c r="E2" s="186"/>
      <c r="F2" s="186"/>
      <c r="G2" s="186"/>
      <c r="H2" s="186"/>
      <c r="I2" s="186"/>
      <c r="J2" s="186"/>
      <c r="K2" s="186"/>
      <c r="L2" s="186"/>
      <c r="M2" s="186"/>
      <c r="N2" s="187"/>
    </row>
    <row r="3" spans="1:14" ht="15">
      <c r="A3" s="9"/>
      <c r="B3" s="185"/>
      <c r="C3" s="186"/>
      <c r="D3" s="186"/>
      <c r="E3" s="186"/>
      <c r="F3" s="186"/>
      <c r="G3" s="186"/>
      <c r="H3" s="186"/>
      <c r="I3" s="186"/>
      <c r="J3" s="186"/>
      <c r="K3" s="186"/>
      <c r="L3" s="186"/>
      <c r="M3" s="186"/>
      <c r="N3" s="187"/>
    </row>
    <row r="4" spans="1:14" ht="15">
      <c r="A4" s="9"/>
      <c r="B4" s="185"/>
      <c r="C4" s="186"/>
      <c r="D4" s="186"/>
      <c r="E4" s="186"/>
      <c r="F4" s="186"/>
      <c r="G4" s="186"/>
      <c r="H4" s="186"/>
      <c r="I4" s="186"/>
      <c r="J4" s="186"/>
      <c r="K4" s="186"/>
      <c r="L4" s="186"/>
      <c r="M4" s="186"/>
      <c r="N4" s="187"/>
    </row>
    <row r="5" spans="1:14" ht="15">
      <c r="A5" s="9"/>
      <c r="B5" s="4"/>
      <c r="C5" s="4"/>
      <c r="D5" s="4"/>
      <c r="E5" s="4"/>
      <c r="F5" s="2"/>
      <c r="G5" s="2"/>
      <c r="H5" s="2"/>
      <c r="I5" s="2"/>
      <c r="J5" s="2"/>
      <c r="K5" s="2"/>
      <c r="L5" s="2"/>
      <c r="M5" s="2"/>
      <c r="N5" s="3"/>
    </row>
    <row r="6" spans="1:14" ht="18.75">
      <c r="A6" s="145" t="s">
        <v>1</v>
      </c>
      <c r="B6" s="146"/>
      <c r="C6" s="146"/>
      <c r="D6" s="146"/>
      <c r="E6" s="146"/>
      <c r="F6" s="147" t="s">
        <v>2</v>
      </c>
      <c r="G6" s="147"/>
      <c r="H6" s="147"/>
      <c r="I6" s="147"/>
      <c r="J6" s="147"/>
      <c r="K6" s="147"/>
      <c r="L6" s="147"/>
      <c r="M6" s="147"/>
      <c r="N6" s="148"/>
    </row>
    <row r="7" spans="1:14" ht="15">
      <c r="A7" s="9"/>
      <c r="B7" s="4"/>
      <c r="C7" s="4"/>
      <c r="D7" s="4"/>
      <c r="E7" s="4"/>
      <c r="F7" s="2"/>
      <c r="G7" s="2"/>
      <c r="H7" s="2"/>
      <c r="I7" s="2"/>
      <c r="J7" s="2"/>
      <c r="K7" s="2"/>
      <c r="L7" s="2"/>
      <c r="M7" s="2"/>
      <c r="N7" s="3"/>
    </row>
    <row r="8" spans="1:14" ht="15">
      <c r="A8" s="9"/>
      <c r="B8" s="4"/>
      <c r="C8" s="4"/>
      <c r="D8" s="4"/>
      <c r="E8" s="4"/>
      <c r="F8" s="149" t="s">
        <v>3</v>
      </c>
      <c r="G8" s="149"/>
      <c r="H8" s="150"/>
      <c r="I8" s="150" t="s">
        <v>139</v>
      </c>
      <c r="J8" s="151"/>
      <c r="K8" s="151"/>
      <c r="L8" s="151"/>
      <c r="M8" s="151"/>
      <c r="N8" s="152"/>
    </row>
    <row r="9" spans="1:14" ht="15">
      <c r="A9" s="9"/>
      <c r="B9" s="4"/>
      <c r="C9" s="4"/>
      <c r="D9" s="4"/>
      <c r="E9" s="4"/>
      <c r="F9" s="150" t="s">
        <v>4</v>
      </c>
      <c r="G9" s="151"/>
      <c r="H9" s="153"/>
      <c r="I9" s="154" t="s">
        <v>140</v>
      </c>
      <c r="J9" s="155"/>
      <c r="K9" s="155"/>
      <c r="L9" s="155"/>
      <c r="M9" s="155"/>
      <c r="N9" s="156"/>
    </row>
    <row r="10" spans="1:14" ht="15">
      <c r="A10" s="9"/>
      <c r="B10" s="4"/>
      <c r="C10" s="4"/>
      <c r="D10" s="4"/>
      <c r="E10" s="4"/>
      <c r="F10" s="150" t="s">
        <v>5</v>
      </c>
      <c r="G10" s="151"/>
      <c r="H10" s="153"/>
      <c r="I10" s="150">
        <v>2010</v>
      </c>
      <c r="J10" s="151"/>
      <c r="K10" s="151"/>
      <c r="L10" s="151"/>
      <c r="M10" s="151"/>
      <c r="N10" s="152"/>
    </row>
    <row r="11" spans="1:14" ht="15">
      <c r="A11" s="9"/>
      <c r="B11" s="4"/>
      <c r="C11" s="4"/>
      <c r="D11" s="4"/>
      <c r="E11" s="4"/>
      <c r="F11" s="151"/>
      <c r="G11" s="151"/>
      <c r="H11" s="151"/>
      <c r="I11" s="151"/>
      <c r="J11" s="151"/>
      <c r="K11" s="151"/>
      <c r="L11" s="151"/>
      <c r="M11" s="151"/>
      <c r="N11" s="152"/>
    </row>
    <row r="12" spans="1:14" ht="18.75" customHeight="1">
      <c r="A12" s="157" t="s">
        <v>6</v>
      </c>
      <c r="B12" s="158"/>
      <c r="C12" s="158"/>
      <c r="D12" s="158"/>
      <c r="E12" s="159"/>
      <c r="F12" s="154" t="s">
        <v>7</v>
      </c>
      <c r="G12" s="155"/>
      <c r="H12" s="160"/>
      <c r="I12" s="154" t="s">
        <v>141</v>
      </c>
      <c r="J12" s="155"/>
      <c r="K12" s="155"/>
      <c r="L12" s="155"/>
      <c r="M12" s="155"/>
      <c r="N12" s="156"/>
    </row>
    <row r="13" spans="1:14" ht="25.5" customHeight="1">
      <c r="A13" s="10"/>
      <c r="B13" s="11"/>
      <c r="C13" s="11"/>
      <c r="D13" s="11"/>
      <c r="E13" s="11"/>
      <c r="F13" s="161" t="s">
        <v>8</v>
      </c>
      <c r="G13" s="162"/>
      <c r="H13" s="163"/>
      <c r="I13" s="164"/>
      <c r="J13" s="164"/>
      <c r="K13" s="165"/>
      <c r="L13" s="156"/>
      <c r="M13" s="156"/>
      <c r="N13" s="156"/>
    </row>
    <row r="14" spans="1:14" ht="27.75" customHeight="1">
      <c r="A14" s="10"/>
      <c r="B14" s="11"/>
      <c r="C14" s="11"/>
      <c r="D14" s="11"/>
      <c r="E14" s="11"/>
      <c r="F14" s="166" t="s">
        <v>9</v>
      </c>
      <c r="G14" s="167"/>
      <c r="H14" s="168"/>
      <c r="I14" s="169"/>
      <c r="J14" s="169"/>
      <c r="K14" s="170"/>
      <c r="L14" s="171"/>
      <c r="M14" s="171"/>
      <c r="N14" s="171"/>
    </row>
    <row r="15" spans="1:14" ht="15">
      <c r="A15" s="10"/>
      <c r="B15" s="11"/>
      <c r="C15" s="11"/>
      <c r="D15" s="11"/>
      <c r="E15" s="11"/>
      <c r="F15" s="161"/>
      <c r="G15" s="162"/>
      <c r="H15" s="163"/>
      <c r="I15" s="161"/>
      <c r="J15" s="162"/>
      <c r="K15" s="162"/>
      <c r="L15" s="162"/>
      <c r="M15" s="162"/>
      <c r="N15" s="172"/>
    </row>
    <row r="16" spans="1:14" ht="27.75" customHeight="1">
      <c r="A16" s="9"/>
      <c r="B16" s="4"/>
      <c r="C16" s="4"/>
      <c r="D16" s="4"/>
      <c r="E16" s="4"/>
      <c r="F16" s="154" t="s">
        <v>10</v>
      </c>
      <c r="G16" s="188"/>
      <c r="H16" s="154"/>
      <c r="I16" s="73" t="s">
        <v>11</v>
      </c>
      <c r="J16" s="173" t="s">
        <v>142</v>
      </c>
      <c r="K16" s="173"/>
      <c r="L16" s="174"/>
      <c r="M16" s="74" t="s">
        <v>143</v>
      </c>
      <c r="N16" s="76"/>
    </row>
    <row r="17" spans="1:14" ht="27.75" customHeight="1">
      <c r="A17" s="9"/>
      <c r="B17" s="4"/>
      <c r="C17" s="4"/>
      <c r="D17" s="4"/>
      <c r="E17" s="4"/>
      <c r="F17" s="150"/>
      <c r="G17" s="151"/>
      <c r="H17" s="151"/>
      <c r="I17" s="73" t="s">
        <v>12</v>
      </c>
      <c r="J17" s="175" t="s">
        <v>144</v>
      </c>
      <c r="K17" s="175"/>
      <c r="L17" s="175"/>
      <c r="M17" s="73" t="s">
        <v>145</v>
      </c>
      <c r="N17" s="75"/>
    </row>
    <row r="18" spans="1:14" ht="30">
      <c r="A18" s="9"/>
      <c r="B18" s="4"/>
      <c r="C18" s="4"/>
      <c r="D18" s="4"/>
      <c r="E18" s="4"/>
      <c r="F18" s="176" t="s">
        <v>13</v>
      </c>
      <c r="G18" s="177"/>
      <c r="H18" s="177"/>
      <c r="I18" s="71" t="s">
        <v>14</v>
      </c>
      <c r="J18" s="178" t="s">
        <v>146</v>
      </c>
      <c r="K18" s="176"/>
      <c r="L18" s="72" t="s">
        <v>15</v>
      </c>
      <c r="M18" s="179"/>
      <c r="N18" s="179"/>
    </row>
    <row r="19" spans="1:14" ht="15">
      <c r="A19" s="9"/>
      <c r="B19" s="4"/>
      <c r="C19" s="4"/>
      <c r="D19" s="4"/>
      <c r="E19" s="4"/>
      <c r="F19" s="176" t="s">
        <v>16</v>
      </c>
      <c r="G19" s="177"/>
      <c r="H19" s="177"/>
      <c r="I19" s="189" t="s">
        <v>147</v>
      </c>
      <c r="J19" s="190"/>
      <c r="K19" s="191"/>
      <c r="L19" s="191"/>
      <c r="M19" s="191"/>
      <c r="N19" s="192"/>
    </row>
    <row r="20" spans="1:14" ht="15">
      <c r="A20" s="12"/>
      <c r="B20" s="6"/>
      <c r="C20" s="6"/>
      <c r="D20" s="6"/>
      <c r="E20" s="6"/>
      <c r="F20" s="6"/>
      <c r="G20" s="6"/>
      <c r="H20" s="6"/>
      <c r="I20" s="6"/>
      <c r="J20" s="6"/>
      <c r="K20" s="6"/>
      <c r="L20" s="6"/>
      <c r="M20" s="6"/>
      <c r="N20" s="7"/>
    </row>
    <row r="22" spans="1:14" ht="15">
      <c r="A22" s="181" t="s">
        <v>18</v>
      </c>
      <c r="B22" s="181"/>
      <c r="C22" s="181"/>
      <c r="D22" s="181"/>
      <c r="E22" s="181"/>
      <c r="F22" s="181"/>
      <c r="G22" s="181"/>
      <c r="H22" s="181"/>
      <c r="I22" s="181"/>
      <c r="J22" s="181"/>
      <c r="K22" s="181"/>
      <c r="L22" s="181"/>
      <c r="M22" s="181"/>
      <c r="N22" s="181"/>
    </row>
    <row r="23" spans="1:14" ht="15">
      <c r="A23" s="181" t="s">
        <v>19</v>
      </c>
      <c r="B23" s="181"/>
      <c r="C23" s="181"/>
      <c r="D23" s="181"/>
      <c r="E23" s="181"/>
      <c r="F23" s="181"/>
      <c r="G23" s="181"/>
      <c r="H23" s="181"/>
      <c r="I23" s="181"/>
      <c r="J23" s="181"/>
      <c r="K23" s="181"/>
      <c r="L23" s="181"/>
      <c r="M23" s="181"/>
      <c r="N23" s="181"/>
    </row>
    <row r="24" spans="1:14" ht="15">
      <c r="A24" s="181" t="s">
        <v>20</v>
      </c>
      <c r="B24" s="181"/>
      <c r="C24" s="181"/>
      <c r="D24" s="181"/>
      <c r="E24" s="181"/>
      <c r="F24" s="181"/>
      <c r="G24" s="181"/>
      <c r="H24" s="181"/>
      <c r="I24" s="181"/>
      <c r="J24" s="181"/>
      <c r="K24" s="181"/>
      <c r="L24" s="181"/>
      <c r="M24" s="181"/>
      <c r="N24" s="181"/>
    </row>
    <row r="25" spans="1:14" ht="15">
      <c r="A25" s="181" t="s">
        <v>21</v>
      </c>
      <c r="B25" s="181"/>
      <c r="C25" s="181"/>
      <c r="D25" s="181"/>
      <c r="E25" s="181"/>
      <c r="F25" s="181"/>
      <c r="G25" s="181"/>
      <c r="H25" s="181"/>
      <c r="I25" s="181"/>
      <c r="J25" s="181"/>
      <c r="K25" s="181"/>
      <c r="L25" s="181"/>
      <c r="M25" s="181"/>
      <c r="N25" s="181"/>
    </row>
    <row r="26" spans="1:14" ht="15">
      <c r="A26" s="180" t="s">
        <v>22</v>
      </c>
      <c r="B26" s="180"/>
      <c r="C26" s="180"/>
      <c r="D26" s="180"/>
      <c r="E26" s="180"/>
      <c r="F26" s="180"/>
      <c r="G26" s="180"/>
      <c r="H26" s="180"/>
      <c r="I26" s="180"/>
      <c r="J26" s="180"/>
      <c r="K26" s="180"/>
      <c r="L26" s="180"/>
      <c r="M26" s="180"/>
      <c r="N26" s="180"/>
    </row>
    <row r="27" spans="1:14" ht="15">
      <c r="A27" s="181" t="s">
        <v>23</v>
      </c>
      <c r="B27" s="181"/>
      <c r="C27" s="181"/>
      <c r="D27" s="181"/>
      <c r="E27" s="181"/>
      <c r="F27" s="181"/>
      <c r="G27" s="181"/>
      <c r="H27" s="181"/>
      <c r="I27" s="181"/>
      <c r="J27" s="181"/>
      <c r="K27" s="181"/>
      <c r="L27" s="181"/>
      <c r="M27" s="181"/>
      <c r="N27" s="181"/>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330708661417323" right="0.4330708661417323" top="0.5118110236220472" bottom="0.3937007874015748" header="0.31496062992125984" footer="0.31496062992125984"/>
  <pageSetup horizontalDpi="600" verticalDpi="600" orientation="landscape" paperSize="9" scale="90" r:id="rId3"/>
  <drawing r:id="rId2"/>
  <legacyDrawing r:id="rId1"/>
</worksheet>
</file>

<file path=xl/worksheets/sheet2.xml><?xml version="1.0" encoding="utf-8"?>
<worksheet xmlns="http://schemas.openxmlformats.org/spreadsheetml/2006/main" xmlns:r="http://schemas.openxmlformats.org/officeDocument/2006/relationships">
  <dimension ref="A1:Q17"/>
  <sheetViews>
    <sheetView zoomScale="85" zoomScaleNormal="85" zoomScalePageLayoutView="0" workbookViewId="0" topLeftCell="A1">
      <selection activeCell="R14" sqref="R14"/>
    </sheetView>
  </sheetViews>
  <sheetFormatPr defaultColWidth="9.140625" defaultRowHeight="15"/>
  <cols>
    <col min="1" max="11" width="12.421875" style="77" customWidth="1"/>
    <col min="12" max="12" width="9.140625" style="77" bestFit="1" customWidth="1"/>
    <col min="13" max="13" width="13.421875" style="77" bestFit="1" customWidth="1"/>
    <col min="14" max="14" width="13.28125" style="77" bestFit="1" customWidth="1"/>
    <col min="15" max="15" width="9.28125" style="77" bestFit="1" customWidth="1"/>
    <col min="16" max="16" width="13.00390625" style="77" customWidth="1"/>
    <col min="17" max="17" width="11.57421875" style="77" bestFit="1" customWidth="1"/>
    <col min="18" max="16384" width="9.140625" style="77" customWidth="1"/>
  </cols>
  <sheetData>
    <row r="1" spans="1:11" ht="21" customHeight="1">
      <c r="A1" s="145" t="s">
        <v>24</v>
      </c>
      <c r="B1" s="146"/>
      <c r="C1" s="193"/>
      <c r="D1" s="194" t="s">
        <v>25</v>
      </c>
      <c r="E1" s="194"/>
      <c r="F1" s="194"/>
      <c r="G1" s="194"/>
      <c r="H1" s="194"/>
      <c r="I1" s="194"/>
      <c r="J1" s="194"/>
      <c r="K1" s="195"/>
    </row>
    <row r="2" spans="1:11" ht="21" customHeight="1">
      <c r="A2" s="39"/>
      <c r="B2" s="26"/>
      <c r="C2" s="25"/>
      <c r="D2" s="196" t="s">
        <v>26</v>
      </c>
      <c r="E2" s="196"/>
      <c r="F2" s="196"/>
      <c r="G2" s="197"/>
      <c r="H2" s="83" t="s">
        <v>27</v>
      </c>
      <c r="I2" s="198">
        <v>320</v>
      </c>
      <c r="J2" s="199"/>
      <c r="K2" s="200"/>
    </row>
    <row r="3" spans="1:14" ht="21" customHeight="1">
      <c r="A3" s="39"/>
      <c r="B3" s="26"/>
      <c r="C3" s="25"/>
      <c r="D3" s="201" t="s">
        <v>28</v>
      </c>
      <c r="E3" s="201"/>
      <c r="F3" s="201"/>
      <c r="G3" s="201"/>
      <c r="H3" s="80" t="s">
        <v>29</v>
      </c>
      <c r="I3" s="202">
        <v>453</v>
      </c>
      <c r="J3" s="203"/>
      <c r="K3" s="200"/>
      <c r="N3" s="79"/>
    </row>
    <row r="4" spans="1:11" ht="21" customHeight="1">
      <c r="A4" s="39"/>
      <c r="B4" s="26"/>
      <c r="C4" s="25"/>
      <c r="D4" s="211" t="s">
        <v>30</v>
      </c>
      <c r="E4" s="211"/>
      <c r="F4" s="211"/>
      <c r="G4" s="216"/>
      <c r="H4" s="81" t="s">
        <v>31</v>
      </c>
      <c r="I4" s="84" t="s">
        <v>32</v>
      </c>
      <c r="J4" s="205">
        <v>693456</v>
      </c>
      <c r="K4" s="206"/>
    </row>
    <row r="5" spans="1:13" ht="21" customHeight="1">
      <c r="A5" s="39"/>
      <c r="B5" s="26"/>
      <c r="C5" s="25"/>
      <c r="D5" s="217"/>
      <c r="E5" s="217"/>
      <c r="F5" s="217"/>
      <c r="G5" s="218"/>
      <c r="H5" s="78" t="s">
        <v>33</v>
      </c>
      <c r="I5" s="82" t="s">
        <v>32</v>
      </c>
      <c r="J5" s="207">
        <v>737119</v>
      </c>
      <c r="K5" s="208"/>
      <c r="M5" s="126"/>
    </row>
    <row r="6" spans="1:17" ht="21" customHeight="1">
      <c r="A6" s="39"/>
      <c r="B6" s="26"/>
      <c r="C6" s="25"/>
      <c r="D6" s="217"/>
      <c r="E6" s="217"/>
      <c r="F6" s="217"/>
      <c r="G6" s="218"/>
      <c r="H6" s="78" t="s">
        <v>34</v>
      </c>
      <c r="I6" s="82" t="s">
        <v>32</v>
      </c>
      <c r="J6" s="209">
        <v>704772</v>
      </c>
      <c r="K6" s="210"/>
      <c r="L6" s="426"/>
      <c r="M6" s="427" t="s">
        <v>167</v>
      </c>
      <c r="N6" s="426" t="s">
        <v>168</v>
      </c>
      <c r="O6" s="426"/>
      <c r="P6" s="426"/>
      <c r="Q6" s="426"/>
    </row>
    <row r="7" spans="1:17" ht="21" customHeight="1">
      <c r="A7" s="39"/>
      <c r="B7" s="26"/>
      <c r="C7" s="25"/>
      <c r="D7" s="219"/>
      <c r="E7" s="219"/>
      <c r="F7" s="219"/>
      <c r="G7" s="220"/>
      <c r="H7" s="86" t="s">
        <v>35</v>
      </c>
      <c r="I7" s="85" t="s">
        <v>32</v>
      </c>
      <c r="J7" s="209">
        <v>741946</v>
      </c>
      <c r="K7" s="210"/>
      <c r="L7" s="426"/>
      <c r="M7" s="428">
        <f>J4+J5+J6+J7</f>
        <v>2877293</v>
      </c>
      <c r="N7" s="429">
        <f>M7/I2</f>
        <v>8991.540625</v>
      </c>
      <c r="O7" s="426"/>
      <c r="P7" s="426"/>
      <c r="Q7" s="426"/>
    </row>
    <row r="8" spans="1:17" ht="36" customHeight="1">
      <c r="A8" s="39"/>
      <c r="B8" s="26"/>
      <c r="C8" s="25"/>
      <c r="D8" s="211" t="s">
        <v>36</v>
      </c>
      <c r="E8" s="211"/>
      <c r="F8" s="211"/>
      <c r="G8" s="212"/>
      <c r="H8" s="213">
        <v>0.16</v>
      </c>
      <c r="I8" s="196"/>
      <c r="J8" s="196"/>
      <c r="K8" s="214"/>
      <c r="L8" s="426"/>
      <c r="M8" s="426"/>
      <c r="N8" s="426"/>
      <c r="O8" s="426"/>
      <c r="P8" s="426"/>
      <c r="Q8" s="426"/>
    </row>
    <row r="9" spans="1:17" ht="73.5" customHeight="1">
      <c r="A9" s="39"/>
      <c r="B9" s="26"/>
      <c r="C9" s="25"/>
      <c r="D9" s="212" t="s">
        <v>37</v>
      </c>
      <c r="E9" s="212"/>
      <c r="F9" s="212"/>
      <c r="G9" s="199"/>
      <c r="H9" s="221" t="s">
        <v>182</v>
      </c>
      <c r="I9" s="222"/>
      <c r="J9" s="222"/>
      <c r="K9" s="223"/>
      <c r="L9" s="426"/>
      <c r="M9" s="426" t="s">
        <v>169</v>
      </c>
      <c r="N9" s="426" t="s">
        <v>170</v>
      </c>
      <c r="O9" s="426"/>
      <c r="P9" s="426" t="s">
        <v>175</v>
      </c>
      <c r="Q9" s="426" t="s">
        <v>176</v>
      </c>
    </row>
    <row r="10" spans="1:17" ht="57.75" customHeight="1">
      <c r="A10" s="41"/>
      <c r="B10" s="28"/>
      <c r="C10" s="38"/>
      <c r="D10" s="224" t="s">
        <v>38</v>
      </c>
      <c r="E10" s="224"/>
      <c r="F10" s="224"/>
      <c r="G10" s="224"/>
      <c r="H10" s="225" t="s">
        <v>148</v>
      </c>
      <c r="I10" s="226"/>
      <c r="J10" s="226"/>
      <c r="K10" s="227"/>
      <c r="L10" s="430">
        <v>2013</v>
      </c>
      <c r="M10" s="431">
        <f>I3*N7</f>
        <v>4073167.9031249997</v>
      </c>
      <c r="N10" s="431">
        <f>M10*41.87%</f>
        <v>1705435.4010384372</v>
      </c>
      <c r="O10" s="432">
        <f>N10/M10</f>
        <v>0.41869999999999996</v>
      </c>
      <c r="P10" s="431">
        <f>M10*P12</f>
        <v>1053977.1460214006</v>
      </c>
      <c r="Q10" s="431">
        <f>M10*Q12</f>
        <v>651458.255017037</v>
      </c>
    </row>
    <row r="11" spans="12:17" ht="15">
      <c r="L11" s="430">
        <v>2014</v>
      </c>
      <c r="M11" s="431">
        <f>N11*100%/O11</f>
        <v>4057797.9460234055</v>
      </c>
      <c r="N11" s="431">
        <f>P11+Q11</f>
        <v>1699000</v>
      </c>
      <c r="O11" s="432">
        <v>0.4187</v>
      </c>
      <c r="P11" s="431">
        <v>1050000</v>
      </c>
      <c r="Q11" s="431">
        <v>649000</v>
      </c>
    </row>
    <row r="12" spans="1:17" ht="15">
      <c r="A12" s="204" t="s">
        <v>39</v>
      </c>
      <c r="B12" s="204"/>
      <c r="C12" s="204"/>
      <c r="D12" s="204"/>
      <c r="E12" s="204"/>
      <c r="F12" s="204"/>
      <c r="G12" s="204"/>
      <c r="H12" s="204"/>
      <c r="I12" s="204"/>
      <c r="J12" s="204"/>
      <c r="K12" s="204"/>
      <c r="L12" s="426"/>
      <c r="M12" s="426"/>
      <c r="N12" s="426"/>
      <c r="O12" s="426"/>
      <c r="P12" s="432">
        <f>P11/M11</f>
        <v>0.25876103590347266</v>
      </c>
      <c r="Q12" s="432">
        <f>Q11/M11</f>
        <v>0.1599389640965274</v>
      </c>
    </row>
    <row r="13" spans="1:17" ht="15.75" customHeight="1">
      <c r="A13" s="204" t="s">
        <v>40</v>
      </c>
      <c r="B13" s="204"/>
      <c r="C13" s="204"/>
      <c r="D13" s="204"/>
      <c r="E13" s="204"/>
      <c r="F13" s="204"/>
      <c r="G13" s="204"/>
      <c r="H13" s="204"/>
      <c r="I13" s="204"/>
      <c r="J13" s="204"/>
      <c r="K13" s="204"/>
      <c r="L13" s="426"/>
      <c r="M13" s="426"/>
      <c r="N13" s="426"/>
      <c r="O13" s="426"/>
      <c r="P13" s="426"/>
      <c r="Q13" s="426"/>
    </row>
    <row r="14" spans="1:11" ht="15">
      <c r="A14" s="204" t="s">
        <v>41</v>
      </c>
      <c r="B14" s="204"/>
      <c r="C14" s="204"/>
      <c r="D14" s="204"/>
      <c r="E14" s="204"/>
      <c r="F14" s="204"/>
      <c r="G14" s="204"/>
      <c r="H14" s="204"/>
      <c r="I14" s="204"/>
      <c r="J14" s="204"/>
      <c r="K14" s="204"/>
    </row>
    <row r="15" spans="1:11" ht="30.75" customHeight="1">
      <c r="A15" s="204" t="s">
        <v>42</v>
      </c>
      <c r="B15" s="204"/>
      <c r="C15" s="204"/>
      <c r="D15" s="204"/>
      <c r="E15" s="204"/>
      <c r="F15" s="204"/>
      <c r="G15" s="204"/>
      <c r="H15" s="204"/>
      <c r="I15" s="204"/>
      <c r="J15" s="204"/>
      <c r="K15" s="204"/>
    </row>
    <row r="16" spans="1:11" ht="46.5" customHeight="1">
      <c r="A16" s="215" t="s">
        <v>43</v>
      </c>
      <c r="B16" s="204"/>
      <c r="C16" s="204"/>
      <c r="D16" s="204"/>
      <c r="E16" s="204"/>
      <c r="F16" s="204"/>
      <c r="G16" s="204"/>
      <c r="H16" s="204"/>
      <c r="I16" s="204"/>
      <c r="J16" s="204"/>
      <c r="K16" s="204"/>
    </row>
    <row r="17" spans="1:11" ht="18" customHeight="1">
      <c r="A17" s="204" t="s">
        <v>44</v>
      </c>
      <c r="B17" s="204"/>
      <c r="C17" s="204"/>
      <c r="D17" s="204"/>
      <c r="E17" s="204"/>
      <c r="F17" s="204"/>
      <c r="G17" s="204"/>
      <c r="H17" s="204"/>
      <c r="I17" s="204"/>
      <c r="J17" s="204"/>
      <c r="K17" s="204"/>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T22"/>
  <sheetViews>
    <sheetView zoomScale="115" zoomScaleNormal="115" zoomScalePageLayoutView="0" workbookViewId="0" topLeftCell="E1">
      <selection activeCell="Q13" sqref="Q13"/>
    </sheetView>
  </sheetViews>
  <sheetFormatPr defaultColWidth="9.140625" defaultRowHeight="15"/>
  <cols>
    <col min="1" max="12" width="10.7109375" style="90" customWidth="1"/>
    <col min="13" max="17" width="9.140625" style="90" customWidth="1"/>
    <col min="18" max="18" width="10.57421875" style="90" customWidth="1"/>
    <col min="19" max="16384" width="9.140625" style="90" customWidth="1"/>
  </cols>
  <sheetData>
    <row r="1" spans="1:12" ht="15">
      <c r="A1" s="234" t="s">
        <v>45</v>
      </c>
      <c r="B1" s="235"/>
      <c r="C1" s="236"/>
      <c r="D1" s="237" t="s">
        <v>164</v>
      </c>
      <c r="E1" s="237"/>
      <c r="F1" s="237"/>
      <c r="G1" s="237"/>
      <c r="H1" s="237"/>
      <c r="I1" s="237"/>
      <c r="J1" s="237"/>
      <c r="K1" s="237"/>
      <c r="L1" s="125"/>
    </row>
    <row r="2" spans="1:20" ht="30">
      <c r="A2" s="124"/>
      <c r="B2" s="123"/>
      <c r="C2" s="123"/>
      <c r="D2" s="238" t="s">
        <v>46</v>
      </c>
      <c r="E2" s="238"/>
      <c r="F2" s="238"/>
      <c r="G2" s="238"/>
      <c r="H2" s="238"/>
      <c r="I2" s="122" t="s">
        <v>47</v>
      </c>
      <c r="J2" s="121" t="s">
        <v>48</v>
      </c>
      <c r="K2" s="120" t="s">
        <v>49</v>
      </c>
      <c r="L2" s="119" t="s">
        <v>163</v>
      </c>
      <c r="N2" s="416" t="s">
        <v>186</v>
      </c>
      <c r="O2" s="416"/>
      <c r="P2" s="416"/>
      <c r="Q2" s="416"/>
      <c r="R2" s="416"/>
      <c r="S2" s="416"/>
      <c r="T2" s="416"/>
    </row>
    <row r="3" spans="1:20" ht="32.25">
      <c r="A3" s="112"/>
      <c r="B3" s="111"/>
      <c r="C3" s="111"/>
      <c r="D3" s="239" t="s">
        <v>50</v>
      </c>
      <c r="E3" s="240"/>
      <c r="F3" s="114" t="s">
        <v>17</v>
      </c>
      <c r="G3" s="114" t="s">
        <v>51</v>
      </c>
      <c r="H3" s="114" t="s">
        <v>52</v>
      </c>
      <c r="I3" s="114" t="s">
        <v>51</v>
      </c>
      <c r="J3" s="114"/>
      <c r="K3" s="114" t="s">
        <v>162</v>
      </c>
      <c r="L3" s="118" t="s">
        <v>53</v>
      </c>
      <c r="N3" s="417" t="s">
        <v>50</v>
      </c>
      <c r="O3" s="418"/>
      <c r="P3" s="419" t="s">
        <v>17</v>
      </c>
      <c r="Q3" s="419" t="s">
        <v>51</v>
      </c>
      <c r="R3" s="419" t="s">
        <v>52</v>
      </c>
      <c r="S3" s="416"/>
      <c r="T3" s="416"/>
    </row>
    <row r="4" spans="1:20" ht="15">
      <c r="A4" s="112"/>
      <c r="B4" s="111"/>
      <c r="C4" s="111"/>
      <c r="D4" s="228" t="s">
        <v>166</v>
      </c>
      <c r="E4" s="229"/>
      <c r="F4" s="134">
        <f>G4*P4/Q4</f>
        <v>43.16495029821074</v>
      </c>
      <c r="G4" s="135">
        <v>2590</v>
      </c>
      <c r="H4" s="134">
        <f>G4/F4</f>
        <v>60.00238578074674</v>
      </c>
      <c r="I4" s="136"/>
      <c r="J4" s="136">
        <f>I4+G4</f>
        <v>2590</v>
      </c>
      <c r="K4" s="414">
        <v>62</v>
      </c>
      <c r="L4" s="118">
        <v>57</v>
      </c>
      <c r="N4" s="420" t="s">
        <v>149</v>
      </c>
      <c r="O4" s="421"/>
      <c r="P4" s="419">
        <v>50.298</v>
      </c>
      <c r="Q4" s="419">
        <v>3018</v>
      </c>
      <c r="R4" s="419">
        <f>Q4/P4</f>
        <v>60.00238578074675</v>
      </c>
      <c r="S4" s="416"/>
      <c r="T4" s="416"/>
    </row>
    <row r="5" spans="1:20" ht="15">
      <c r="A5" s="112"/>
      <c r="B5" s="111"/>
      <c r="C5" s="111"/>
      <c r="D5" s="117"/>
      <c r="E5" s="115"/>
      <c r="F5" s="114"/>
      <c r="G5" s="114"/>
      <c r="H5" s="114" t="e">
        <f>G5/F5</f>
        <v>#DIV/0!</v>
      </c>
      <c r="I5" s="114"/>
      <c r="J5" s="114">
        <f>I5+G5</f>
        <v>0</v>
      </c>
      <c r="K5" s="114"/>
      <c r="L5" s="113"/>
      <c r="N5" s="420" t="s">
        <v>150</v>
      </c>
      <c r="O5" s="421"/>
      <c r="P5" s="419">
        <v>40</v>
      </c>
      <c r="Q5" s="419">
        <v>1600</v>
      </c>
      <c r="R5" s="419">
        <f>Q5/P5</f>
        <v>40</v>
      </c>
      <c r="S5" s="416"/>
      <c r="T5" s="416"/>
    </row>
    <row r="6" spans="1:20" ht="15">
      <c r="A6" s="112"/>
      <c r="B6" s="111"/>
      <c r="C6" s="111"/>
      <c r="D6" s="117"/>
      <c r="E6" s="115"/>
      <c r="F6" s="114"/>
      <c r="G6" s="114"/>
      <c r="H6" s="114" t="e">
        <f>G6/F6</f>
        <v>#DIV/0!</v>
      </c>
      <c r="I6" s="114"/>
      <c r="J6" s="114">
        <f>I6+G6</f>
        <v>0</v>
      </c>
      <c r="K6" s="114"/>
      <c r="L6" s="113"/>
      <c r="N6" s="420" t="s">
        <v>151</v>
      </c>
      <c r="O6" s="421"/>
      <c r="P6" s="419">
        <v>40</v>
      </c>
      <c r="Q6" s="419">
        <v>1800</v>
      </c>
      <c r="R6" s="419">
        <f>Q6/P6</f>
        <v>45</v>
      </c>
      <c r="S6" s="416"/>
      <c r="T6" s="416"/>
    </row>
    <row r="7" spans="1:20" ht="15">
      <c r="A7" s="112"/>
      <c r="B7" s="111"/>
      <c r="C7" s="111"/>
      <c r="D7" s="116"/>
      <c r="E7" s="115"/>
      <c r="F7" s="114"/>
      <c r="G7" s="114"/>
      <c r="H7" s="114" t="e">
        <f>G7/F7</f>
        <v>#DIV/0!</v>
      </c>
      <c r="I7" s="114"/>
      <c r="J7" s="114">
        <f>I7+G7</f>
        <v>0</v>
      </c>
      <c r="K7" s="114"/>
      <c r="L7" s="113"/>
      <c r="N7" s="416"/>
      <c r="O7" s="416"/>
      <c r="P7" s="416"/>
      <c r="Q7" s="416"/>
      <c r="R7" s="416"/>
      <c r="S7" s="416"/>
      <c r="T7" s="416"/>
    </row>
    <row r="8" spans="1:20" ht="32.25">
      <c r="A8" s="112"/>
      <c r="B8" s="111"/>
      <c r="C8" s="111"/>
      <c r="D8" s="241" t="s">
        <v>54</v>
      </c>
      <c r="E8" s="242"/>
      <c r="F8" s="108" t="s">
        <v>55</v>
      </c>
      <c r="G8" s="108" t="s">
        <v>51</v>
      </c>
      <c r="H8" s="108" t="s">
        <v>56</v>
      </c>
      <c r="I8" s="108" t="s">
        <v>51</v>
      </c>
      <c r="J8" s="108"/>
      <c r="K8" s="108" t="s">
        <v>162</v>
      </c>
      <c r="L8" s="110" t="s">
        <v>53</v>
      </c>
      <c r="N8" s="416"/>
      <c r="O8" s="416"/>
      <c r="P8" s="416"/>
      <c r="Q8" s="416"/>
      <c r="R8" s="416"/>
      <c r="S8" s="416"/>
      <c r="T8" s="416"/>
    </row>
    <row r="9" spans="1:20" ht="15">
      <c r="A9" s="105"/>
      <c r="B9" s="104"/>
      <c r="C9" s="104"/>
      <c r="D9" s="230" t="s">
        <v>165</v>
      </c>
      <c r="E9" s="231"/>
      <c r="F9" s="137">
        <v>1300</v>
      </c>
      <c r="G9" s="137">
        <f>O9+O10</f>
        <v>15380</v>
      </c>
      <c r="H9" s="138">
        <f>G9/F9</f>
        <v>11.830769230769231</v>
      </c>
      <c r="I9" s="139"/>
      <c r="J9" s="139">
        <f>G9</f>
        <v>15380</v>
      </c>
      <c r="K9" s="139" t="s">
        <v>185</v>
      </c>
      <c r="L9" s="110">
        <v>60</v>
      </c>
      <c r="N9" s="416" t="s">
        <v>171</v>
      </c>
      <c r="O9" s="416">
        <v>4380</v>
      </c>
      <c r="P9" s="416" t="s">
        <v>51</v>
      </c>
      <c r="Q9" s="416">
        <v>12</v>
      </c>
      <c r="R9" s="416" t="s">
        <v>183</v>
      </c>
      <c r="S9" s="416">
        <f>28470/O9</f>
        <v>6.5</v>
      </c>
      <c r="T9" s="416" t="s">
        <v>184</v>
      </c>
    </row>
    <row r="10" spans="1:20" ht="15">
      <c r="A10" s="105"/>
      <c r="B10" s="104"/>
      <c r="C10" s="104"/>
      <c r="D10" s="230" t="s">
        <v>58</v>
      </c>
      <c r="E10" s="231"/>
      <c r="F10" s="109"/>
      <c r="G10" s="109"/>
      <c r="H10" s="108"/>
      <c r="I10" s="108"/>
      <c r="J10" s="108">
        <f>I10+G10</f>
        <v>0</v>
      </c>
      <c r="K10" s="108"/>
      <c r="L10" s="107"/>
      <c r="N10" s="416" t="s">
        <v>172</v>
      </c>
      <c r="O10" s="416">
        <v>11000</v>
      </c>
      <c r="P10" s="416" t="s">
        <v>51</v>
      </c>
      <c r="Q10" s="422">
        <f>O10*28/10220</f>
        <v>30.136986301369863</v>
      </c>
      <c r="R10" s="416" t="s">
        <v>183</v>
      </c>
      <c r="S10" s="416">
        <f>45990/10220</f>
        <v>4.5</v>
      </c>
      <c r="T10" s="416" t="s">
        <v>184</v>
      </c>
    </row>
    <row r="11" spans="1:20" ht="15">
      <c r="A11" s="105"/>
      <c r="B11" s="104"/>
      <c r="C11" s="104"/>
      <c r="D11" s="230" t="s">
        <v>59</v>
      </c>
      <c r="E11" s="231"/>
      <c r="F11" s="109"/>
      <c r="G11" s="109"/>
      <c r="H11" s="108"/>
      <c r="I11" s="108"/>
      <c r="J11" s="108">
        <f>I11+G11</f>
        <v>0</v>
      </c>
      <c r="K11" s="108"/>
      <c r="L11" s="107"/>
      <c r="N11" s="416"/>
      <c r="O11" s="416"/>
      <c r="P11" s="416"/>
      <c r="Q11" s="416"/>
      <c r="R11" s="416"/>
      <c r="S11" s="416"/>
      <c r="T11" s="416"/>
    </row>
    <row r="12" spans="1:12" ht="15">
      <c r="A12" s="105"/>
      <c r="B12" s="104"/>
      <c r="C12" s="104"/>
      <c r="D12" s="230" t="s">
        <v>60</v>
      </c>
      <c r="E12" s="231"/>
      <c r="F12" s="109"/>
      <c r="G12" s="109"/>
      <c r="H12" s="108"/>
      <c r="I12" s="108"/>
      <c r="J12" s="108">
        <f>I12+G12</f>
        <v>0</v>
      </c>
      <c r="K12" s="108"/>
      <c r="L12" s="107"/>
    </row>
    <row r="13" spans="1:12" ht="32.25">
      <c r="A13" s="105"/>
      <c r="B13" s="104"/>
      <c r="C13" s="104"/>
      <c r="D13" s="232" t="s">
        <v>61</v>
      </c>
      <c r="E13" s="233"/>
      <c r="F13" s="101"/>
      <c r="G13" s="100" t="s">
        <v>51</v>
      </c>
      <c r="H13" s="101"/>
      <c r="I13" s="100" t="s">
        <v>51</v>
      </c>
      <c r="J13" s="100"/>
      <c r="K13" s="100" t="s">
        <v>162</v>
      </c>
      <c r="L13" s="106" t="s">
        <v>53</v>
      </c>
    </row>
    <row r="14" spans="1:12" ht="15">
      <c r="A14" s="105"/>
      <c r="B14" s="104"/>
      <c r="C14" s="104"/>
      <c r="D14" s="103"/>
      <c r="E14" s="102"/>
      <c r="F14" s="101"/>
      <c r="G14" s="100"/>
      <c r="H14" s="101"/>
      <c r="I14" s="100"/>
      <c r="J14" s="100">
        <f aca="true" t="shared" si="0" ref="J14:J19">I14+G14</f>
        <v>0</v>
      </c>
      <c r="K14" s="100"/>
      <c r="L14" s="99"/>
    </row>
    <row r="15" spans="1:12" ht="15">
      <c r="A15" s="105"/>
      <c r="B15" s="104"/>
      <c r="C15" s="104"/>
      <c r="D15" s="103"/>
      <c r="E15" s="102"/>
      <c r="F15" s="101"/>
      <c r="G15" s="100"/>
      <c r="H15" s="101"/>
      <c r="I15" s="100"/>
      <c r="J15" s="100">
        <f t="shared" si="0"/>
        <v>0</v>
      </c>
      <c r="K15" s="100"/>
      <c r="L15" s="99"/>
    </row>
    <row r="16" spans="1:12" ht="15">
      <c r="A16" s="105"/>
      <c r="B16" s="104"/>
      <c r="C16" s="104"/>
      <c r="D16" s="103"/>
      <c r="E16" s="102"/>
      <c r="F16" s="101"/>
      <c r="G16" s="100"/>
      <c r="H16" s="101"/>
      <c r="I16" s="100"/>
      <c r="J16" s="100">
        <f t="shared" si="0"/>
        <v>0</v>
      </c>
      <c r="K16" s="100"/>
      <c r="L16" s="99"/>
    </row>
    <row r="17" spans="1:12" ht="15">
      <c r="A17" s="105"/>
      <c r="B17" s="104"/>
      <c r="C17" s="104"/>
      <c r="D17" s="103"/>
      <c r="E17" s="102"/>
      <c r="F17" s="101"/>
      <c r="G17" s="100"/>
      <c r="H17" s="101"/>
      <c r="I17" s="100"/>
      <c r="J17" s="100">
        <f t="shared" si="0"/>
        <v>0</v>
      </c>
      <c r="K17" s="100"/>
      <c r="L17" s="99"/>
    </row>
    <row r="18" spans="1:12" ht="15">
      <c r="A18" s="105"/>
      <c r="B18" s="104"/>
      <c r="C18" s="104"/>
      <c r="D18" s="103"/>
      <c r="E18" s="102"/>
      <c r="F18" s="101"/>
      <c r="G18" s="100"/>
      <c r="H18" s="101"/>
      <c r="I18" s="100"/>
      <c r="J18" s="100">
        <f t="shared" si="0"/>
        <v>0</v>
      </c>
      <c r="K18" s="100"/>
      <c r="L18" s="99"/>
    </row>
    <row r="19" spans="1:12" ht="15.75" thickBot="1">
      <c r="A19" s="98"/>
      <c r="B19" s="97"/>
      <c r="C19" s="97"/>
      <c r="D19" s="96"/>
      <c r="E19" s="95"/>
      <c r="F19" s="94"/>
      <c r="G19" s="93"/>
      <c r="H19" s="94"/>
      <c r="I19" s="93"/>
      <c r="J19" s="93">
        <f t="shared" si="0"/>
        <v>0</v>
      </c>
      <c r="K19" s="93"/>
      <c r="L19" s="92"/>
    </row>
    <row r="21" ht="15">
      <c r="A21" s="91" t="s">
        <v>62</v>
      </c>
    </row>
    <row r="22" ht="15">
      <c r="A22" s="91" t="s">
        <v>63</v>
      </c>
    </row>
  </sheetData>
  <sheetProtection/>
  <mergeCells count="12">
    <mergeCell ref="A1:C1"/>
    <mergeCell ref="D1:K1"/>
    <mergeCell ref="D2:H2"/>
    <mergeCell ref="D3:E3"/>
    <mergeCell ref="D8:E8"/>
    <mergeCell ref="D9:E9"/>
    <mergeCell ref="N3:O3"/>
    <mergeCell ref="D4:E4"/>
    <mergeCell ref="D10:E10"/>
    <mergeCell ref="D11:E11"/>
    <mergeCell ref="D12:E12"/>
    <mergeCell ref="D13:E1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70" zoomScaleNormal="70" zoomScalePageLayoutView="0" workbookViewId="0" topLeftCell="A1">
      <selection activeCell="Q7" sqref="Q7"/>
    </sheetView>
  </sheetViews>
  <sheetFormatPr defaultColWidth="9.140625" defaultRowHeight="15"/>
  <cols>
    <col min="1" max="3" width="10.7109375" style="0" customWidth="1"/>
    <col min="4" max="4" width="8.8515625" style="0" customWidth="1"/>
    <col min="5" max="11" width="10.7109375" style="0" customWidth="1"/>
    <col min="12" max="12" width="58.28125" style="0" customWidth="1"/>
  </cols>
  <sheetData>
    <row r="1" spans="1:12" ht="21" customHeight="1">
      <c r="A1" s="266" t="s">
        <v>64</v>
      </c>
      <c r="B1" s="267"/>
      <c r="C1" s="267"/>
      <c r="D1" s="267"/>
      <c r="E1" s="243" t="s">
        <v>65</v>
      </c>
      <c r="F1" s="244"/>
      <c r="G1" s="244"/>
      <c r="H1" s="244"/>
      <c r="I1" s="244"/>
      <c r="J1" s="244"/>
      <c r="K1" s="244"/>
      <c r="L1" s="245"/>
    </row>
    <row r="2" spans="1:12" ht="21" customHeight="1">
      <c r="A2" s="268"/>
      <c r="B2" s="269"/>
      <c r="C2" s="269"/>
      <c r="D2" s="269"/>
      <c r="E2" s="246" t="s">
        <v>66</v>
      </c>
      <c r="F2" s="247"/>
      <c r="G2" s="247"/>
      <c r="H2" s="247"/>
      <c r="I2" s="247"/>
      <c r="J2" s="247"/>
      <c r="K2" s="247"/>
      <c r="L2" s="248"/>
    </row>
    <row r="3" spans="1:12" ht="19.5" customHeight="1">
      <c r="A3" s="39"/>
      <c r="B3" s="26"/>
      <c r="C3" s="26"/>
      <c r="D3" s="26"/>
      <c r="E3" s="249"/>
      <c r="F3" s="250"/>
      <c r="G3" s="250"/>
      <c r="H3" s="250"/>
      <c r="I3" s="250"/>
      <c r="J3" s="250"/>
      <c r="K3" s="250"/>
      <c r="L3" s="251"/>
    </row>
    <row r="4" spans="1:12" ht="15" customHeight="1">
      <c r="A4" s="39"/>
      <c r="B4" s="26"/>
      <c r="C4" s="26"/>
      <c r="D4" s="26"/>
      <c r="E4" s="246" t="s">
        <v>67</v>
      </c>
      <c r="F4" s="247"/>
      <c r="G4" s="247"/>
      <c r="H4" s="247"/>
      <c r="I4" s="247"/>
      <c r="J4" s="247"/>
      <c r="K4" s="247"/>
      <c r="L4" s="248"/>
    </row>
    <row r="5" spans="1:12" ht="23.25" customHeight="1">
      <c r="A5" s="39"/>
      <c r="B5" s="26"/>
      <c r="C5" s="26"/>
      <c r="D5" s="26"/>
      <c r="E5" s="252"/>
      <c r="F5" s="253"/>
      <c r="G5" s="253"/>
      <c r="H5" s="253"/>
      <c r="I5" s="253"/>
      <c r="J5" s="253"/>
      <c r="K5" s="253"/>
      <c r="L5" s="254"/>
    </row>
    <row r="6" spans="1:12" ht="42" customHeight="1">
      <c r="A6" s="39"/>
      <c r="B6" s="26"/>
      <c r="C6" s="26"/>
      <c r="D6" s="26"/>
      <c r="E6" s="255" t="s">
        <v>152</v>
      </c>
      <c r="F6" s="247"/>
      <c r="G6" s="247"/>
      <c r="H6" s="247"/>
      <c r="I6" s="247"/>
      <c r="J6" s="247"/>
      <c r="K6" s="247"/>
      <c r="L6" s="248"/>
    </row>
    <row r="7" spans="1:12" ht="42" customHeight="1">
      <c r="A7" s="39"/>
      <c r="B7" s="26"/>
      <c r="C7" s="26"/>
      <c r="D7" s="26"/>
      <c r="E7" s="255" t="s">
        <v>154</v>
      </c>
      <c r="F7" s="247"/>
      <c r="G7" s="247"/>
      <c r="H7" s="247"/>
      <c r="I7" s="247"/>
      <c r="J7" s="247"/>
      <c r="K7" s="247"/>
      <c r="L7" s="248"/>
    </row>
    <row r="8" spans="1:12" ht="21.75" customHeight="1">
      <c r="A8" s="39"/>
      <c r="B8" s="26"/>
      <c r="C8" s="26"/>
      <c r="D8" s="26"/>
      <c r="E8" s="255" t="s">
        <v>153</v>
      </c>
      <c r="F8" s="247"/>
      <c r="G8" s="247"/>
      <c r="H8" s="247"/>
      <c r="I8" s="247"/>
      <c r="J8" s="247"/>
      <c r="K8" s="247"/>
      <c r="L8" s="248"/>
    </row>
    <row r="9" spans="1:12" ht="42.75" customHeight="1">
      <c r="A9" s="40"/>
      <c r="B9" s="27"/>
      <c r="C9" s="27"/>
      <c r="D9" s="27"/>
      <c r="E9" s="257" t="s">
        <v>177</v>
      </c>
      <c r="F9" s="258"/>
      <c r="G9" s="258"/>
      <c r="H9" s="258"/>
      <c r="I9" s="258"/>
      <c r="J9" s="258"/>
      <c r="K9" s="258"/>
      <c r="L9" s="259"/>
    </row>
    <row r="10" spans="1:12" ht="21" customHeight="1">
      <c r="A10" s="40"/>
      <c r="B10" s="27"/>
      <c r="C10" s="27"/>
      <c r="D10" s="27"/>
      <c r="E10" s="260" t="s">
        <v>68</v>
      </c>
      <c r="F10" s="261"/>
      <c r="G10" s="261"/>
      <c r="H10" s="261"/>
      <c r="I10" s="261"/>
      <c r="J10" s="261"/>
      <c r="K10" s="261"/>
      <c r="L10" s="262"/>
    </row>
    <row r="11" spans="1:12" ht="24" customHeight="1">
      <c r="A11" s="40"/>
      <c r="B11" s="27"/>
      <c r="C11" s="27"/>
      <c r="D11" s="27"/>
      <c r="E11" s="249"/>
      <c r="F11" s="250"/>
      <c r="G11" s="250"/>
      <c r="H11" s="250"/>
      <c r="I11" s="250"/>
      <c r="J11" s="250"/>
      <c r="K11" s="250"/>
      <c r="L11" s="251"/>
    </row>
    <row r="12" spans="1:12" ht="60" customHeight="1">
      <c r="A12" s="39"/>
      <c r="B12" s="26"/>
      <c r="C12" s="26"/>
      <c r="D12" s="26"/>
      <c r="E12" s="263" t="s">
        <v>155</v>
      </c>
      <c r="F12" s="264"/>
      <c r="G12" s="264"/>
      <c r="H12" s="264"/>
      <c r="I12" s="264"/>
      <c r="J12" s="264"/>
      <c r="K12" s="264"/>
      <c r="L12" s="265"/>
    </row>
    <row r="13" spans="1:12" ht="48.75" customHeight="1">
      <c r="A13" s="39"/>
      <c r="B13" s="26"/>
      <c r="C13" s="26"/>
      <c r="D13" s="26"/>
      <c r="E13" s="270" t="s">
        <v>156</v>
      </c>
      <c r="F13" s="271"/>
      <c r="G13" s="271"/>
      <c r="H13" s="271"/>
      <c r="I13" s="271"/>
      <c r="J13" s="271"/>
      <c r="K13" s="271"/>
      <c r="L13" s="272"/>
    </row>
    <row r="14" spans="1:12" ht="36" customHeight="1">
      <c r="A14" s="39"/>
      <c r="B14" s="26"/>
      <c r="C14" s="26"/>
      <c r="D14" s="26"/>
      <c r="E14" s="273" t="s">
        <v>157</v>
      </c>
      <c r="F14" s="274"/>
      <c r="G14" s="274"/>
      <c r="H14" s="274"/>
      <c r="I14" s="274"/>
      <c r="J14" s="274"/>
      <c r="K14" s="274"/>
      <c r="L14" s="275"/>
    </row>
    <row r="15" spans="1:12" ht="36.75" customHeight="1">
      <c r="A15" s="41"/>
      <c r="B15" s="28"/>
      <c r="C15" s="28"/>
      <c r="D15" s="28"/>
      <c r="E15" s="276" t="s">
        <v>158</v>
      </c>
      <c r="F15" s="277"/>
      <c r="G15" s="277"/>
      <c r="H15" s="277"/>
      <c r="I15" s="277"/>
      <c r="J15" s="277"/>
      <c r="K15" s="277"/>
      <c r="L15" s="278"/>
    </row>
    <row r="16" spans="1:12" ht="15">
      <c r="A16" s="256" t="s">
        <v>69</v>
      </c>
      <c r="B16" s="256"/>
      <c r="C16" s="256"/>
      <c r="D16" s="256"/>
      <c r="E16" s="256"/>
      <c r="F16" s="256"/>
      <c r="G16" s="256"/>
      <c r="H16" s="256"/>
      <c r="I16" s="256"/>
      <c r="J16" s="256"/>
      <c r="K16" s="256"/>
      <c r="L16" s="256"/>
    </row>
    <row r="17" spans="1:12" ht="15">
      <c r="A17" s="256" t="s">
        <v>70</v>
      </c>
      <c r="B17" s="256"/>
      <c r="C17" s="256"/>
      <c r="D17" s="256"/>
      <c r="E17" s="256"/>
      <c r="F17" s="256"/>
      <c r="G17" s="256"/>
      <c r="H17" s="256"/>
      <c r="I17" s="256"/>
      <c r="J17" s="256"/>
      <c r="K17" s="256"/>
      <c r="L17" s="256"/>
    </row>
    <row r="18" spans="1:12" ht="15">
      <c r="A18" s="256" t="s">
        <v>71</v>
      </c>
      <c r="B18" s="256"/>
      <c r="C18" s="256"/>
      <c r="D18" s="256"/>
      <c r="E18" s="256"/>
      <c r="F18" s="256"/>
      <c r="G18" s="256"/>
      <c r="H18" s="256"/>
      <c r="I18" s="256"/>
      <c r="J18" s="256"/>
      <c r="K18" s="256"/>
      <c r="L18" s="256"/>
    </row>
    <row r="19" spans="1:12" ht="15">
      <c r="A19" s="256" t="s">
        <v>72</v>
      </c>
      <c r="B19" s="256"/>
      <c r="C19" s="256"/>
      <c r="D19" s="256"/>
      <c r="E19" s="256"/>
      <c r="F19" s="256"/>
      <c r="G19" s="256"/>
      <c r="H19" s="256"/>
      <c r="I19" s="256"/>
      <c r="J19" s="256"/>
      <c r="K19" s="256"/>
      <c r="L19" s="256"/>
    </row>
    <row r="20" spans="1:12" ht="15">
      <c r="A20" s="256" t="s">
        <v>73</v>
      </c>
      <c r="B20" s="256"/>
      <c r="C20" s="256"/>
      <c r="D20" s="256"/>
      <c r="E20" s="256"/>
      <c r="F20" s="256"/>
      <c r="G20" s="256"/>
      <c r="H20" s="256"/>
      <c r="I20" s="256"/>
      <c r="J20" s="256"/>
      <c r="K20" s="256"/>
      <c r="L20" s="256"/>
    </row>
    <row r="21" spans="1:12" ht="15">
      <c r="A21" s="256" t="s">
        <v>74</v>
      </c>
      <c r="B21" s="256"/>
      <c r="C21" s="256"/>
      <c r="D21" s="256"/>
      <c r="E21" s="256"/>
      <c r="F21" s="256"/>
      <c r="G21" s="256"/>
      <c r="H21" s="256"/>
      <c r="I21" s="256"/>
      <c r="J21" s="256"/>
      <c r="K21" s="256"/>
      <c r="L21" s="256"/>
    </row>
    <row r="22" spans="1:12" ht="15">
      <c r="A22" s="256" t="s">
        <v>75</v>
      </c>
      <c r="B22" s="256"/>
      <c r="C22" s="256"/>
      <c r="D22" s="256"/>
      <c r="E22" s="256"/>
      <c r="F22" s="256"/>
      <c r="G22" s="256"/>
      <c r="H22" s="256"/>
      <c r="I22" s="256"/>
      <c r="J22" s="256"/>
      <c r="K22" s="256"/>
      <c r="L22" s="256"/>
    </row>
    <row r="23" spans="1:12" ht="15">
      <c r="A23" s="256" t="s">
        <v>76</v>
      </c>
      <c r="B23" s="256"/>
      <c r="C23" s="256"/>
      <c r="D23" s="256"/>
      <c r="E23" s="256"/>
      <c r="F23" s="256"/>
      <c r="G23" s="256"/>
      <c r="H23" s="256"/>
      <c r="I23" s="256"/>
      <c r="J23" s="256"/>
      <c r="K23" s="256"/>
      <c r="L23" s="256"/>
    </row>
    <row r="24" ht="15">
      <c r="A24" s="18"/>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480314960629921" right="0.7480314960629921" top="0.984251968503937" bottom="0.984251968503937"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N25" sqref="N25"/>
    </sheetView>
  </sheetViews>
  <sheetFormatPr defaultColWidth="9.140625" defaultRowHeight="15"/>
  <cols>
    <col min="1" max="2" width="10.7109375" style="0" customWidth="1"/>
    <col min="3" max="3" width="8.140625" style="0" customWidth="1"/>
    <col min="4" max="12" width="10.7109375" style="0" customWidth="1"/>
  </cols>
  <sheetData>
    <row r="1" spans="1:12" ht="15">
      <c r="A1" s="266" t="s">
        <v>77</v>
      </c>
      <c r="B1" s="267"/>
      <c r="C1" s="279"/>
      <c r="D1" s="280" t="s">
        <v>65</v>
      </c>
      <c r="E1" s="280"/>
      <c r="F1" s="280"/>
      <c r="G1" s="280"/>
      <c r="H1" s="280"/>
      <c r="I1" s="280"/>
      <c r="J1" s="280"/>
      <c r="K1" s="280"/>
      <c r="L1" s="47"/>
    </row>
    <row r="2" spans="1:12" ht="15">
      <c r="A2" s="39"/>
      <c r="B2" s="26"/>
      <c r="C2" s="26"/>
      <c r="D2" s="281" t="s">
        <v>78</v>
      </c>
      <c r="E2" s="281"/>
      <c r="F2" s="281"/>
      <c r="G2" s="281"/>
      <c r="H2" s="29" t="s">
        <v>17</v>
      </c>
      <c r="I2" s="282" t="s">
        <v>79</v>
      </c>
      <c r="J2" s="282"/>
      <c r="K2" s="44"/>
      <c r="L2" s="23"/>
    </row>
    <row r="3" spans="1:12" ht="30" customHeight="1">
      <c r="A3" s="39"/>
      <c r="B3" s="26"/>
      <c r="C3" s="26"/>
      <c r="D3" s="283" t="s">
        <v>80</v>
      </c>
      <c r="E3" s="284"/>
      <c r="F3" s="284"/>
      <c r="G3" s="285"/>
      <c r="H3" s="131">
        <v>13</v>
      </c>
      <c r="I3" s="415">
        <v>0</v>
      </c>
      <c r="J3" s="415"/>
      <c r="K3" s="44" t="s">
        <v>17</v>
      </c>
      <c r="L3" s="25"/>
    </row>
    <row r="4" spans="1:12" ht="30" customHeight="1">
      <c r="A4" s="39"/>
      <c r="B4" s="26"/>
      <c r="C4" s="26"/>
      <c r="D4" s="286" t="s">
        <v>81</v>
      </c>
      <c r="E4" s="286"/>
      <c r="F4" s="286"/>
      <c r="G4" s="286"/>
      <c r="H4" s="132">
        <f>'pag. 3'!F4-'pag. 5'!H3</f>
        <v>30.16495029821074</v>
      </c>
      <c r="I4" s="415">
        <v>0</v>
      </c>
      <c r="J4" s="415"/>
      <c r="K4" s="54" t="s">
        <v>17</v>
      </c>
      <c r="L4" s="25"/>
    </row>
    <row r="5" spans="1:12" ht="30" customHeight="1">
      <c r="A5" s="39"/>
      <c r="B5" s="26"/>
      <c r="C5" s="26"/>
      <c r="D5" s="286" t="s">
        <v>82</v>
      </c>
      <c r="E5" s="286"/>
      <c r="F5" s="286"/>
      <c r="G5" s="286"/>
      <c r="H5" s="133">
        <v>120</v>
      </c>
      <c r="I5" s="287">
        <v>1</v>
      </c>
      <c r="J5" s="287"/>
      <c r="K5" s="54" t="s">
        <v>83</v>
      </c>
      <c r="L5" s="25"/>
    </row>
    <row r="6" spans="1:12" ht="15">
      <c r="A6" s="39"/>
      <c r="B6" s="26"/>
      <c r="C6" s="26"/>
      <c r="D6" s="281" t="s">
        <v>84</v>
      </c>
      <c r="E6" s="281"/>
      <c r="F6" s="281"/>
      <c r="G6" s="281"/>
      <c r="H6" s="30" t="s">
        <v>85</v>
      </c>
      <c r="I6" s="27"/>
      <c r="J6" s="27"/>
      <c r="K6" s="26"/>
      <c r="L6" s="25"/>
    </row>
    <row r="7" spans="1:12" ht="15">
      <c r="A7" s="39"/>
      <c r="B7" s="26"/>
      <c r="C7" s="26"/>
      <c r="D7" s="288" t="s">
        <v>57</v>
      </c>
      <c r="E7" s="288"/>
      <c r="F7" s="288"/>
      <c r="G7" s="288"/>
      <c r="H7" s="140">
        <f>'pag. 3'!F9</f>
        <v>1300</v>
      </c>
      <c r="I7" s="27"/>
      <c r="J7" s="27"/>
      <c r="K7" s="27"/>
      <c r="L7" s="25"/>
    </row>
    <row r="8" spans="1:12" ht="15">
      <c r="A8" s="39"/>
      <c r="B8" s="26"/>
      <c r="C8" s="26"/>
      <c r="D8" s="288" t="s">
        <v>58</v>
      </c>
      <c r="E8" s="288"/>
      <c r="F8" s="288"/>
      <c r="G8" s="288"/>
      <c r="H8" s="30"/>
      <c r="I8" s="27"/>
      <c r="J8" s="27"/>
      <c r="K8" s="27"/>
      <c r="L8" s="25"/>
    </row>
    <row r="9" spans="1:12" ht="15">
      <c r="A9" s="39"/>
      <c r="B9" s="26"/>
      <c r="C9" s="26"/>
      <c r="D9" s="288" t="s">
        <v>59</v>
      </c>
      <c r="E9" s="288"/>
      <c r="F9" s="288"/>
      <c r="G9" s="288"/>
      <c r="H9" s="30"/>
      <c r="I9" s="27"/>
      <c r="J9" s="27"/>
      <c r="K9" s="27"/>
      <c r="L9" s="25"/>
    </row>
    <row r="10" spans="1:12" ht="15">
      <c r="A10" s="39"/>
      <c r="B10" s="26"/>
      <c r="C10" s="26"/>
      <c r="D10" s="289" t="s">
        <v>60</v>
      </c>
      <c r="E10" s="290"/>
      <c r="F10" s="290"/>
      <c r="G10" s="291"/>
      <c r="H10" s="30"/>
      <c r="I10" s="27"/>
      <c r="J10" s="27"/>
      <c r="K10" s="27"/>
      <c r="L10" s="25"/>
    </row>
    <row r="11" spans="1:12" ht="15">
      <c r="A11" s="39"/>
      <c r="B11" s="26"/>
      <c r="C11" s="26"/>
      <c r="D11" s="281" t="s">
        <v>86</v>
      </c>
      <c r="E11" s="281"/>
      <c r="F11" s="281"/>
      <c r="G11" s="281"/>
      <c r="H11" s="55"/>
      <c r="I11" s="32"/>
      <c r="J11" s="32"/>
      <c r="K11" s="56"/>
      <c r="L11" s="25"/>
    </row>
    <row r="12" spans="1:12" ht="30" customHeight="1">
      <c r="A12" s="39"/>
      <c r="B12" s="26"/>
      <c r="C12" s="26"/>
      <c r="D12" s="292" t="s">
        <v>87</v>
      </c>
      <c r="E12" s="274"/>
      <c r="F12" s="274"/>
      <c r="G12" s="274"/>
      <c r="H12" s="293">
        <v>49755</v>
      </c>
      <c r="I12" s="293"/>
      <c r="J12" s="57" t="s">
        <v>88</v>
      </c>
      <c r="K12" s="87"/>
      <c r="L12" s="25"/>
    </row>
    <row r="13" spans="1:12" ht="30" customHeight="1">
      <c r="A13" s="39"/>
      <c r="B13" s="26"/>
      <c r="C13" s="26"/>
      <c r="D13" s="294" t="s">
        <v>89</v>
      </c>
      <c r="E13" s="295"/>
      <c r="F13" s="295"/>
      <c r="G13" s="295"/>
      <c r="H13" s="296" t="s">
        <v>181</v>
      </c>
      <c r="I13" s="296"/>
      <c r="J13" s="58" t="s">
        <v>90</v>
      </c>
      <c r="K13" s="88" t="s">
        <v>178</v>
      </c>
      <c r="L13" s="25"/>
    </row>
    <row r="14" spans="1:12" ht="30" customHeight="1">
      <c r="A14" s="39"/>
      <c r="B14" s="26"/>
      <c r="C14" s="26"/>
      <c r="D14" s="294" t="s">
        <v>91</v>
      </c>
      <c r="E14" s="295"/>
      <c r="F14" s="295"/>
      <c r="G14" s="295"/>
      <c r="H14" s="297" t="s">
        <v>179</v>
      </c>
      <c r="I14" s="298"/>
      <c r="J14" s="58" t="s">
        <v>90</v>
      </c>
      <c r="K14" s="128" t="s">
        <v>180</v>
      </c>
      <c r="L14" s="25"/>
    </row>
    <row r="15" spans="1:12" ht="15">
      <c r="A15" s="39"/>
      <c r="B15" s="26"/>
      <c r="C15" s="26"/>
      <c r="D15" s="308" t="s">
        <v>92</v>
      </c>
      <c r="E15" s="309"/>
      <c r="F15" s="309"/>
      <c r="G15" s="309"/>
      <c r="H15" s="310"/>
      <c r="I15" s="310"/>
      <c r="J15" s="310"/>
      <c r="K15" s="311"/>
      <c r="L15" s="25"/>
    </row>
    <row r="16" spans="1:12" ht="15">
      <c r="A16" s="39"/>
      <c r="B16" s="26"/>
      <c r="C16" s="26"/>
      <c r="D16" s="312"/>
      <c r="E16" s="313"/>
      <c r="F16" s="313"/>
      <c r="G16" s="313"/>
      <c r="H16" s="295"/>
      <c r="I16" s="295"/>
      <c r="J16" s="295"/>
      <c r="K16" s="314"/>
      <c r="L16" s="25"/>
    </row>
    <row r="17" spans="1:12" ht="15">
      <c r="A17" s="39"/>
      <c r="B17" s="26"/>
      <c r="C17" s="26"/>
      <c r="D17" s="305"/>
      <c r="E17" s="299" t="s">
        <v>93</v>
      </c>
      <c r="F17" s="300"/>
      <c r="G17" s="301"/>
      <c r="H17" s="302" t="s">
        <v>94</v>
      </c>
      <c r="I17" s="303"/>
      <c r="J17" s="304"/>
      <c r="K17" s="54"/>
      <c r="L17" s="25"/>
    </row>
    <row r="18" spans="1:12" ht="15">
      <c r="A18" s="39"/>
      <c r="B18" s="26"/>
      <c r="C18" s="26"/>
      <c r="D18" s="306"/>
      <c r="E18" s="315" t="s">
        <v>95</v>
      </c>
      <c r="F18" s="316"/>
      <c r="G18" s="317"/>
      <c r="H18" s="315"/>
      <c r="I18" s="316"/>
      <c r="J18" s="317"/>
      <c r="K18" s="54" t="s">
        <v>53</v>
      </c>
      <c r="L18" s="25"/>
    </row>
    <row r="19" spans="1:12" ht="15">
      <c r="A19" s="39"/>
      <c r="B19" s="26"/>
      <c r="C19" s="26"/>
      <c r="D19" s="306"/>
      <c r="E19" s="315" t="s">
        <v>96</v>
      </c>
      <c r="F19" s="316"/>
      <c r="G19" s="317"/>
      <c r="H19" s="315"/>
      <c r="I19" s="316"/>
      <c r="J19" s="317"/>
      <c r="K19" s="54" t="s">
        <v>53</v>
      </c>
      <c r="L19" s="25"/>
    </row>
    <row r="20" spans="1:12" ht="15">
      <c r="A20" s="39"/>
      <c r="B20" s="26"/>
      <c r="C20" s="26"/>
      <c r="D20" s="307"/>
      <c r="E20" s="315" t="s">
        <v>97</v>
      </c>
      <c r="F20" s="316"/>
      <c r="G20" s="317"/>
      <c r="H20" s="315"/>
      <c r="I20" s="316"/>
      <c r="J20" s="317"/>
      <c r="K20" s="54" t="s">
        <v>53</v>
      </c>
      <c r="L20" s="25"/>
    </row>
    <row r="21" spans="1:12" ht="30" customHeight="1">
      <c r="A21" s="39"/>
      <c r="B21" s="26"/>
      <c r="C21" s="26"/>
      <c r="D21" s="29"/>
      <c r="E21" s="315"/>
      <c r="F21" s="316"/>
      <c r="G21" s="316"/>
      <c r="H21" s="316"/>
      <c r="I21" s="316"/>
      <c r="J21" s="317"/>
      <c r="K21" s="54"/>
      <c r="L21" s="25"/>
    </row>
    <row r="22" spans="1:12" ht="15" customHeight="1">
      <c r="A22" s="39"/>
      <c r="B22" s="26"/>
      <c r="C22" s="26"/>
      <c r="D22" s="281" t="s">
        <v>98</v>
      </c>
      <c r="E22" s="281"/>
      <c r="F22" s="281"/>
      <c r="G22" s="281"/>
      <c r="H22" s="59"/>
      <c r="I22" s="34"/>
      <c r="J22" s="34"/>
      <c r="K22" s="35"/>
      <c r="L22" s="25"/>
    </row>
    <row r="23" spans="1:12" ht="15">
      <c r="A23" s="39"/>
      <c r="B23" s="26"/>
      <c r="C23" s="26"/>
      <c r="D23" s="318" t="s">
        <v>99</v>
      </c>
      <c r="E23" s="319"/>
      <c r="F23" s="319"/>
      <c r="G23" s="319"/>
      <c r="H23" s="320"/>
      <c r="I23" s="321"/>
      <c r="J23" s="321"/>
      <c r="K23" s="322"/>
      <c r="L23" s="36"/>
    </row>
    <row r="24" spans="1:12" ht="18" customHeight="1">
      <c r="A24" s="39"/>
      <c r="B24" s="26"/>
      <c r="C24" s="26"/>
      <c r="D24" s="323" t="s">
        <v>100</v>
      </c>
      <c r="E24" s="324"/>
      <c r="F24" s="324"/>
      <c r="G24" s="325"/>
      <c r="H24" s="129">
        <v>20000</v>
      </c>
      <c r="I24" s="60" t="s">
        <v>101</v>
      </c>
      <c r="J24" s="24"/>
      <c r="K24" s="61"/>
      <c r="L24" s="36"/>
    </row>
    <row r="25" spans="1:12" ht="18" customHeight="1">
      <c r="A25" s="39"/>
      <c r="B25" s="26"/>
      <c r="C25" s="26"/>
      <c r="D25" s="326" t="s">
        <v>102</v>
      </c>
      <c r="E25" s="327"/>
      <c r="F25" s="327"/>
      <c r="G25" s="328"/>
      <c r="H25" s="130">
        <v>7300</v>
      </c>
      <c r="I25" s="62" t="s">
        <v>101</v>
      </c>
      <c r="J25" s="24"/>
      <c r="K25" s="61"/>
      <c r="L25" s="25"/>
    </row>
    <row r="26" spans="1:12" ht="18" customHeight="1">
      <c r="A26" s="39"/>
      <c r="B26" s="26"/>
      <c r="C26" s="26"/>
      <c r="D26" s="326" t="s">
        <v>103</v>
      </c>
      <c r="E26" s="327"/>
      <c r="F26" s="327"/>
      <c r="G26" s="328"/>
      <c r="H26" s="130">
        <v>6570</v>
      </c>
      <c r="I26" s="62" t="s">
        <v>101</v>
      </c>
      <c r="J26" s="24"/>
      <c r="K26" s="61"/>
      <c r="L26" s="25"/>
    </row>
    <row r="27" spans="1:12" ht="18" customHeight="1">
      <c r="A27" s="39"/>
      <c r="B27" s="26"/>
      <c r="C27" s="26"/>
      <c r="D27" s="326" t="s">
        <v>104</v>
      </c>
      <c r="E27" s="327"/>
      <c r="F27" s="327"/>
      <c r="G27" s="328"/>
      <c r="H27" s="130">
        <v>730</v>
      </c>
      <c r="I27" s="62" t="s">
        <v>101</v>
      </c>
      <c r="J27" s="24"/>
      <c r="K27" s="61"/>
      <c r="L27" s="25"/>
    </row>
    <row r="28" spans="1:12" ht="18" customHeight="1">
      <c r="A28" s="39"/>
      <c r="B28" s="26"/>
      <c r="C28" s="26"/>
      <c r="D28" s="339" t="s">
        <v>105</v>
      </c>
      <c r="E28" s="340"/>
      <c r="F28" s="340"/>
      <c r="G28" s="341"/>
      <c r="H28" s="63">
        <v>0</v>
      </c>
      <c r="I28" s="64" t="s">
        <v>101</v>
      </c>
      <c r="J28" s="37"/>
      <c r="K28" s="65"/>
      <c r="L28" s="25"/>
    </row>
    <row r="29" spans="1:12" ht="15">
      <c r="A29" s="39"/>
      <c r="B29" s="26"/>
      <c r="C29" s="26"/>
      <c r="D29" s="342" t="s">
        <v>106</v>
      </c>
      <c r="E29" s="343"/>
      <c r="F29" s="343"/>
      <c r="G29" s="343"/>
      <c r="H29" s="66"/>
      <c r="I29" s="34"/>
      <c r="J29" s="34"/>
      <c r="K29" s="35"/>
      <c r="L29" s="25"/>
    </row>
    <row r="30" spans="1:12" ht="15">
      <c r="A30" s="39"/>
      <c r="B30" s="26"/>
      <c r="C30" s="26"/>
      <c r="D30" s="329" t="s">
        <v>107</v>
      </c>
      <c r="E30" s="330"/>
      <c r="F30" s="330"/>
      <c r="G30" s="330"/>
      <c r="H30" s="344">
        <v>0.11</v>
      </c>
      <c r="I30" s="330"/>
      <c r="J30" s="330"/>
      <c r="K30" s="345"/>
      <c r="L30" s="25"/>
    </row>
    <row r="31" spans="1:12" ht="15">
      <c r="A31" s="39"/>
      <c r="B31" s="26"/>
      <c r="C31" s="26"/>
      <c r="D31" s="329" t="s">
        <v>108</v>
      </c>
      <c r="E31" s="330"/>
      <c r="F31" s="330"/>
      <c r="G31" s="330"/>
      <c r="H31" s="346">
        <v>0.05</v>
      </c>
      <c r="I31" s="347"/>
      <c r="J31" s="347"/>
      <c r="K31" s="348"/>
      <c r="L31" s="25"/>
    </row>
    <row r="32" spans="1:12" ht="15">
      <c r="A32" s="39"/>
      <c r="B32" s="26"/>
      <c r="C32" s="26"/>
      <c r="D32" s="329" t="s">
        <v>109</v>
      </c>
      <c r="E32" s="330"/>
      <c r="F32" s="330"/>
      <c r="G32" s="330"/>
      <c r="H32" s="331">
        <v>0.26</v>
      </c>
      <c r="I32" s="332"/>
      <c r="J32" s="332"/>
      <c r="K32" s="333"/>
      <c r="L32" s="25"/>
    </row>
    <row r="33" spans="1:12" ht="15">
      <c r="A33" s="41"/>
      <c r="B33" s="28"/>
      <c r="C33" s="28"/>
      <c r="D33" s="334" t="s">
        <v>110</v>
      </c>
      <c r="E33" s="335"/>
      <c r="F33" s="335"/>
      <c r="G33" s="335"/>
      <c r="H33" s="336">
        <v>0.16</v>
      </c>
      <c r="I33" s="337"/>
      <c r="J33" s="337"/>
      <c r="K33" s="338"/>
      <c r="L33" s="38"/>
    </row>
    <row r="34" ht="15">
      <c r="A34" s="21" t="s">
        <v>111</v>
      </c>
    </row>
    <row r="35" ht="15">
      <c r="A35" s="21" t="s">
        <v>112</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P27"/>
  <sheetViews>
    <sheetView zoomScalePageLayoutView="0" workbookViewId="0" topLeftCell="A4">
      <selection activeCell="P15" sqref="P15"/>
    </sheetView>
  </sheetViews>
  <sheetFormatPr defaultColWidth="9.140625" defaultRowHeight="15"/>
  <cols>
    <col min="1" max="9" width="10.8515625" style="0" customWidth="1"/>
    <col min="10" max="10" width="13.7109375" style="0" customWidth="1"/>
    <col min="11" max="12" width="10.8515625" style="0" customWidth="1"/>
    <col min="14" max="14" width="13.140625" style="0" bestFit="1" customWidth="1"/>
    <col min="15" max="16" width="12.00390625" style="0" bestFit="1" customWidth="1"/>
  </cols>
  <sheetData>
    <row r="1" spans="1:12" ht="15">
      <c r="A1" s="13"/>
      <c r="B1" s="14"/>
      <c r="C1" s="14"/>
      <c r="D1" s="8"/>
      <c r="E1" s="8"/>
      <c r="F1" s="8"/>
      <c r="G1" s="8"/>
      <c r="H1" s="8"/>
      <c r="I1" s="8"/>
      <c r="J1" s="8"/>
      <c r="K1" s="17"/>
      <c r="L1" s="19"/>
    </row>
    <row r="2" spans="1:12" ht="18" customHeight="1">
      <c r="A2" s="349" t="s">
        <v>113</v>
      </c>
      <c r="B2" s="350"/>
      <c r="C2" s="351"/>
      <c r="D2" s="302" t="s">
        <v>65</v>
      </c>
      <c r="E2" s="303"/>
      <c r="F2" s="303"/>
      <c r="G2" s="303"/>
      <c r="H2" s="303"/>
      <c r="I2" s="304"/>
      <c r="J2" s="67"/>
      <c r="K2" s="68"/>
      <c r="L2" s="23"/>
    </row>
    <row r="3" spans="1:14" ht="30">
      <c r="A3" s="15"/>
      <c r="B3" s="16"/>
      <c r="C3" s="16"/>
      <c r="D3" s="315" t="s">
        <v>114</v>
      </c>
      <c r="E3" s="316"/>
      <c r="F3" s="316"/>
      <c r="G3" s="316"/>
      <c r="H3" s="352"/>
      <c r="I3" s="353"/>
      <c r="J3" s="33"/>
      <c r="K3" s="69" t="s">
        <v>115</v>
      </c>
      <c r="L3" s="42"/>
      <c r="N3" s="89" t="s">
        <v>173</v>
      </c>
    </row>
    <row r="4" spans="1:12" ht="18" customHeight="1">
      <c r="A4" s="9"/>
      <c r="B4" s="4"/>
      <c r="C4" s="4"/>
      <c r="D4" s="292" t="s">
        <v>116</v>
      </c>
      <c r="E4" s="274"/>
      <c r="F4" s="274"/>
      <c r="G4" s="274"/>
      <c r="H4" s="354"/>
      <c r="I4" s="355"/>
      <c r="J4" s="141">
        <v>49755</v>
      </c>
      <c r="K4" s="69" t="s">
        <v>88</v>
      </c>
      <c r="L4" s="42"/>
    </row>
    <row r="5" spans="1:12" ht="18" customHeight="1">
      <c r="A5" s="9"/>
      <c r="B5" s="4"/>
      <c r="C5" s="4"/>
      <c r="D5" s="292"/>
      <c r="E5" s="274"/>
      <c r="F5" s="274"/>
      <c r="G5" s="274"/>
      <c r="H5" s="354"/>
      <c r="I5" s="355"/>
      <c r="J5" s="142"/>
      <c r="K5" s="69" t="s">
        <v>88</v>
      </c>
      <c r="L5" s="5"/>
    </row>
    <row r="6" spans="1:12" ht="18" customHeight="1">
      <c r="A6" s="9"/>
      <c r="B6" s="4"/>
      <c r="C6" s="4"/>
      <c r="D6" s="292"/>
      <c r="E6" s="274"/>
      <c r="F6" s="274"/>
      <c r="G6" s="274"/>
      <c r="H6" s="354"/>
      <c r="I6" s="355"/>
      <c r="J6" s="142"/>
      <c r="K6" s="69" t="s">
        <v>88</v>
      </c>
      <c r="L6" s="5"/>
    </row>
    <row r="7" spans="1:12" ht="18" customHeight="1">
      <c r="A7" s="9"/>
      <c r="B7" s="4"/>
      <c r="C7" s="4"/>
      <c r="D7" s="292"/>
      <c r="E7" s="274"/>
      <c r="F7" s="274"/>
      <c r="G7" s="274"/>
      <c r="H7" s="354"/>
      <c r="I7" s="355"/>
      <c r="J7" s="142"/>
      <c r="K7" s="69" t="s">
        <v>88</v>
      </c>
      <c r="L7" s="5"/>
    </row>
    <row r="8" spans="1:16" ht="18" customHeight="1">
      <c r="A8" s="9"/>
      <c r="B8" s="4"/>
      <c r="C8" s="4"/>
      <c r="D8" s="292"/>
      <c r="E8" s="274"/>
      <c r="F8" s="274"/>
      <c r="G8" s="274"/>
      <c r="H8" s="354"/>
      <c r="I8" s="355"/>
      <c r="J8" s="142"/>
      <c r="K8" s="69" t="s">
        <v>88</v>
      </c>
      <c r="L8" s="5"/>
      <c r="N8" s="423" t="s">
        <v>149</v>
      </c>
      <c r="O8" s="423" t="s">
        <v>171</v>
      </c>
      <c r="P8" s="424" t="s">
        <v>172</v>
      </c>
    </row>
    <row r="9" spans="1:16" ht="18" customHeight="1">
      <c r="A9" s="9"/>
      <c r="B9" s="4"/>
      <c r="C9" s="4"/>
      <c r="D9" s="292" t="s">
        <v>117</v>
      </c>
      <c r="E9" s="274"/>
      <c r="F9" s="274"/>
      <c r="G9" s="274"/>
      <c r="H9" s="354"/>
      <c r="I9" s="355"/>
      <c r="J9" s="143">
        <f>N9+O9+P9</f>
        <v>215270</v>
      </c>
      <c r="K9" s="69" t="s">
        <v>88</v>
      </c>
      <c r="L9" s="5"/>
      <c r="N9" s="425">
        <v>143000</v>
      </c>
      <c r="O9" s="425">
        <v>21900</v>
      </c>
      <c r="P9" s="425">
        <v>50370</v>
      </c>
    </row>
    <row r="10" spans="1:16" ht="18" customHeight="1">
      <c r="A10" s="9"/>
      <c r="B10" s="4"/>
      <c r="C10" s="4"/>
      <c r="D10" s="292" t="s">
        <v>118</v>
      </c>
      <c r="E10" s="274"/>
      <c r="F10" s="274"/>
      <c r="G10" s="274"/>
      <c r="H10" s="354"/>
      <c r="I10" s="355"/>
      <c r="J10" s="143">
        <f>'pag. 2'!M7*16%*0.06</f>
        <v>27622.0128</v>
      </c>
      <c r="K10" s="69" t="s">
        <v>88</v>
      </c>
      <c r="L10" s="5"/>
      <c r="N10" s="426"/>
      <c r="O10" s="426"/>
      <c r="P10" s="426"/>
    </row>
    <row r="11" spans="1:16" ht="18" customHeight="1">
      <c r="A11" s="9"/>
      <c r="B11" s="4"/>
      <c r="C11" s="4"/>
      <c r="D11" s="292" t="s">
        <v>119</v>
      </c>
      <c r="E11" s="274"/>
      <c r="F11" s="274"/>
      <c r="G11" s="274"/>
      <c r="H11" s="354"/>
      <c r="I11" s="355"/>
      <c r="J11" s="143">
        <v>3600</v>
      </c>
      <c r="K11" s="69" t="s">
        <v>88</v>
      </c>
      <c r="L11" s="42"/>
      <c r="N11" s="426"/>
      <c r="O11" s="426"/>
      <c r="P11" s="426"/>
    </row>
    <row r="12" spans="1:14" ht="18" customHeight="1">
      <c r="A12" s="9"/>
      <c r="B12" s="4"/>
      <c r="C12" s="4"/>
      <c r="D12" s="292" t="s">
        <v>120</v>
      </c>
      <c r="E12" s="274"/>
      <c r="F12" s="274"/>
      <c r="G12" s="274"/>
      <c r="H12" s="354"/>
      <c r="I12" s="355"/>
      <c r="J12" s="143">
        <v>2100</v>
      </c>
      <c r="K12" s="69" t="s">
        <v>88</v>
      </c>
      <c r="L12" s="42"/>
      <c r="N12" s="127"/>
    </row>
    <row r="13" spans="1:12" ht="18" customHeight="1">
      <c r="A13" s="9"/>
      <c r="B13" s="4"/>
      <c r="C13" s="4"/>
      <c r="D13" s="292" t="s">
        <v>121</v>
      </c>
      <c r="E13" s="274"/>
      <c r="F13" s="274"/>
      <c r="G13" s="274"/>
      <c r="H13" s="354"/>
      <c r="I13" s="355"/>
      <c r="J13" s="143">
        <v>46816</v>
      </c>
      <c r="K13" s="69" t="s">
        <v>88</v>
      </c>
      <c r="L13" s="42"/>
    </row>
    <row r="14" spans="1:12" ht="18" customHeight="1">
      <c r="A14" s="9"/>
      <c r="B14" s="4"/>
      <c r="C14" s="4"/>
      <c r="D14" s="292" t="s">
        <v>122</v>
      </c>
      <c r="E14" s="274"/>
      <c r="F14" s="274"/>
      <c r="G14" s="274"/>
      <c r="H14" s="354"/>
      <c r="I14" s="355"/>
      <c r="J14" s="143">
        <v>306495</v>
      </c>
      <c r="K14" s="69" t="s">
        <v>123</v>
      </c>
      <c r="L14" s="42"/>
    </row>
    <row r="15" spans="1:12" ht="15.75" customHeight="1">
      <c r="A15" s="12"/>
      <c r="B15" s="6"/>
      <c r="C15" s="6"/>
      <c r="D15" s="392" t="s">
        <v>124</v>
      </c>
      <c r="E15" s="224"/>
      <c r="F15" s="224"/>
      <c r="G15" s="224"/>
      <c r="H15" s="393"/>
      <c r="I15" s="394"/>
      <c r="J15" s="144">
        <v>15</v>
      </c>
      <c r="K15" s="70" t="s">
        <v>125</v>
      </c>
      <c r="L15" s="43"/>
    </row>
    <row r="16" spans="1:12" ht="18" customHeight="1">
      <c r="A16" s="4"/>
      <c r="B16" s="4"/>
      <c r="C16" s="4"/>
      <c r="D16" s="45"/>
      <c r="E16" s="45"/>
      <c r="F16" s="45"/>
      <c r="G16" s="45"/>
      <c r="H16" s="46"/>
      <c r="I16" s="46"/>
      <c r="J16" s="1"/>
      <c r="K16" s="31"/>
      <c r="L16" s="22"/>
    </row>
    <row r="17" spans="1:14" ht="27" customHeight="1">
      <c r="A17" s="356" t="s">
        <v>126</v>
      </c>
      <c r="B17" s="357"/>
      <c r="C17" s="357"/>
      <c r="D17" s="358" t="s">
        <v>65</v>
      </c>
      <c r="E17" s="359"/>
      <c r="F17" s="359"/>
      <c r="G17" s="359"/>
      <c r="H17" s="359"/>
      <c r="I17" s="360"/>
      <c r="J17" s="361"/>
      <c r="K17" s="362"/>
      <c r="L17" s="363"/>
      <c r="M17" s="49"/>
      <c r="N17" s="1"/>
    </row>
    <row r="18" spans="1:14" ht="27" customHeight="1">
      <c r="A18" s="9"/>
      <c r="B18" s="4"/>
      <c r="C18" s="50"/>
      <c r="D18" s="364" t="s">
        <v>127</v>
      </c>
      <c r="E18" s="365"/>
      <c r="F18" s="365"/>
      <c r="G18" s="365"/>
      <c r="H18" s="365"/>
      <c r="I18" s="366"/>
      <c r="J18" s="373" t="s">
        <v>159</v>
      </c>
      <c r="K18" s="374"/>
      <c r="L18" s="375"/>
      <c r="M18" s="20"/>
      <c r="N18" s="1"/>
    </row>
    <row r="19" spans="1:14" ht="27" customHeight="1">
      <c r="A19" s="9"/>
      <c r="B19" s="4"/>
      <c r="C19" s="50"/>
      <c r="D19" s="367"/>
      <c r="E19" s="368"/>
      <c r="F19" s="368"/>
      <c r="G19" s="368"/>
      <c r="H19" s="368"/>
      <c r="I19" s="369"/>
      <c r="J19" s="376"/>
      <c r="K19" s="374"/>
      <c r="L19" s="375"/>
      <c r="M19" s="20"/>
      <c r="N19" s="1"/>
    </row>
    <row r="20" spans="1:14" ht="17.25" customHeight="1">
      <c r="A20" s="9"/>
      <c r="B20" s="4"/>
      <c r="C20" s="50"/>
      <c r="D20" s="370"/>
      <c r="E20" s="371"/>
      <c r="F20" s="371"/>
      <c r="G20" s="371"/>
      <c r="H20" s="371"/>
      <c r="I20" s="372"/>
      <c r="J20" s="377"/>
      <c r="K20" s="378"/>
      <c r="L20" s="379"/>
      <c r="M20" s="20"/>
      <c r="N20" s="1"/>
    </row>
    <row r="21" spans="1:14" ht="27" customHeight="1">
      <c r="A21" s="9"/>
      <c r="B21" s="4"/>
      <c r="C21" s="50"/>
      <c r="D21" s="364" t="s">
        <v>128</v>
      </c>
      <c r="E21" s="365"/>
      <c r="F21" s="365"/>
      <c r="G21" s="365"/>
      <c r="H21" s="365"/>
      <c r="I21" s="366"/>
      <c r="J21" s="383" t="s">
        <v>160</v>
      </c>
      <c r="K21" s="384"/>
      <c r="L21" s="385"/>
      <c r="M21" s="48"/>
      <c r="N21" s="1"/>
    </row>
    <row r="22" spans="1:14" ht="27" customHeight="1">
      <c r="A22" s="9"/>
      <c r="B22" s="4"/>
      <c r="C22" s="50"/>
      <c r="D22" s="367"/>
      <c r="E22" s="368"/>
      <c r="F22" s="368"/>
      <c r="G22" s="368"/>
      <c r="H22" s="368"/>
      <c r="I22" s="369"/>
      <c r="J22" s="386"/>
      <c r="K22" s="387"/>
      <c r="L22" s="388"/>
      <c r="M22" s="48"/>
      <c r="N22" s="1"/>
    </row>
    <row r="23" spans="1:14" ht="27" customHeight="1">
      <c r="A23" s="12"/>
      <c r="B23" s="6"/>
      <c r="C23" s="51"/>
      <c r="D23" s="380"/>
      <c r="E23" s="381"/>
      <c r="F23" s="381"/>
      <c r="G23" s="381"/>
      <c r="H23" s="381"/>
      <c r="I23" s="382"/>
      <c r="J23" s="389"/>
      <c r="K23" s="390"/>
      <c r="L23" s="391"/>
      <c r="M23" s="48"/>
      <c r="N23" s="1"/>
    </row>
    <row r="24" ht="15">
      <c r="A24" s="21" t="s">
        <v>129</v>
      </c>
    </row>
    <row r="25" ht="15">
      <c r="A25" s="4" t="s">
        <v>130</v>
      </c>
    </row>
    <row r="26" ht="15">
      <c r="A26" s="21" t="s">
        <v>131</v>
      </c>
    </row>
    <row r="27" ht="15">
      <c r="A27" s="21" t="s">
        <v>132</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H24" sqref="H24"/>
    </sheetView>
  </sheetViews>
  <sheetFormatPr defaultColWidth="9.140625" defaultRowHeight="15"/>
  <cols>
    <col min="1" max="12" width="10.7109375" style="0" customWidth="1"/>
  </cols>
  <sheetData>
    <row r="2" spans="1:12" ht="15" customHeight="1">
      <c r="A2" s="266" t="s">
        <v>133</v>
      </c>
      <c r="B2" s="266"/>
      <c r="C2" s="279"/>
      <c r="D2" s="359" t="s">
        <v>134</v>
      </c>
      <c r="E2" s="359"/>
      <c r="F2" s="359"/>
      <c r="G2" s="359"/>
      <c r="H2" s="359"/>
      <c r="I2" s="359"/>
      <c r="J2" s="359"/>
      <c r="K2" s="359"/>
      <c r="L2" s="397"/>
    </row>
    <row r="3" spans="1:12" ht="15">
      <c r="A3" s="266"/>
      <c r="B3" s="266"/>
      <c r="C3" s="412"/>
      <c r="D3" s="407" t="s">
        <v>161</v>
      </c>
      <c r="E3" s="408"/>
      <c r="F3" s="408"/>
      <c r="G3" s="408"/>
      <c r="H3" s="408"/>
      <c r="I3" s="408"/>
      <c r="J3" s="408"/>
      <c r="K3" s="408"/>
      <c r="L3" s="409"/>
    </row>
    <row r="4" spans="1:12" ht="15">
      <c r="A4" s="9"/>
      <c r="B4" s="4"/>
      <c r="C4" s="52"/>
      <c r="D4" s="408"/>
      <c r="E4" s="408"/>
      <c r="F4" s="408"/>
      <c r="G4" s="408"/>
      <c r="H4" s="408"/>
      <c r="I4" s="408"/>
      <c r="J4" s="408"/>
      <c r="K4" s="408"/>
      <c r="L4" s="409"/>
    </row>
    <row r="5" spans="1:12" ht="15">
      <c r="A5" s="9"/>
      <c r="B5" s="4"/>
      <c r="C5" s="52"/>
      <c r="D5" s="408"/>
      <c r="E5" s="408"/>
      <c r="F5" s="408"/>
      <c r="G5" s="408"/>
      <c r="H5" s="408"/>
      <c r="I5" s="408"/>
      <c r="J5" s="408"/>
      <c r="K5" s="408"/>
      <c r="L5" s="409"/>
    </row>
    <row r="6" spans="1:12" ht="15">
      <c r="A6" s="9"/>
      <c r="B6" s="4"/>
      <c r="C6" s="52"/>
      <c r="D6" s="408"/>
      <c r="E6" s="408"/>
      <c r="F6" s="408"/>
      <c r="G6" s="408"/>
      <c r="H6" s="408"/>
      <c r="I6" s="408"/>
      <c r="J6" s="408"/>
      <c r="K6" s="408"/>
      <c r="L6" s="409"/>
    </row>
    <row r="7" spans="1:12" ht="15">
      <c r="A7" s="9"/>
      <c r="B7" s="4"/>
      <c r="C7" s="52"/>
      <c r="D7" s="408"/>
      <c r="E7" s="408"/>
      <c r="F7" s="408"/>
      <c r="G7" s="408"/>
      <c r="H7" s="408"/>
      <c r="I7" s="408"/>
      <c r="J7" s="408"/>
      <c r="K7" s="408"/>
      <c r="L7" s="409"/>
    </row>
    <row r="8" spans="1:12" ht="15">
      <c r="A8" s="9"/>
      <c r="B8" s="4"/>
      <c r="C8" s="52"/>
      <c r="D8" s="408"/>
      <c r="E8" s="408"/>
      <c r="F8" s="408"/>
      <c r="G8" s="408"/>
      <c r="H8" s="408"/>
      <c r="I8" s="408"/>
      <c r="J8" s="408"/>
      <c r="K8" s="408"/>
      <c r="L8" s="409"/>
    </row>
    <row r="9" spans="1:12" ht="15">
      <c r="A9" s="12"/>
      <c r="B9" s="6"/>
      <c r="C9" s="53"/>
      <c r="D9" s="410"/>
      <c r="E9" s="410"/>
      <c r="F9" s="410"/>
      <c r="G9" s="410"/>
      <c r="H9" s="410"/>
      <c r="I9" s="410"/>
      <c r="J9" s="410"/>
      <c r="K9" s="410"/>
      <c r="L9" s="411"/>
    </row>
    <row r="10" spans="1:12" ht="15" customHeight="1">
      <c r="A10" s="266" t="s">
        <v>135</v>
      </c>
      <c r="B10" s="266"/>
      <c r="C10" s="279"/>
      <c r="D10" s="358" t="s">
        <v>136</v>
      </c>
      <c r="E10" s="359"/>
      <c r="F10" s="359"/>
      <c r="G10" s="359"/>
      <c r="H10" s="359"/>
      <c r="I10" s="359"/>
      <c r="J10" s="359"/>
      <c r="K10" s="359"/>
      <c r="L10" s="397"/>
    </row>
    <row r="11" spans="1:12" ht="15">
      <c r="A11" s="266"/>
      <c r="B11" s="266"/>
      <c r="C11" s="413"/>
      <c r="D11" s="398" t="s">
        <v>174</v>
      </c>
      <c r="E11" s="399"/>
      <c r="F11" s="399"/>
      <c r="G11" s="399"/>
      <c r="H11" s="399"/>
      <c r="I11" s="399"/>
      <c r="J11" s="399"/>
      <c r="K11" s="399"/>
      <c r="L11" s="400"/>
    </row>
    <row r="12" spans="1:12" ht="15">
      <c r="A12" s="9"/>
      <c r="B12" s="4"/>
      <c r="C12" s="52"/>
      <c r="D12" s="401"/>
      <c r="E12" s="402"/>
      <c r="F12" s="402"/>
      <c r="G12" s="402"/>
      <c r="H12" s="402"/>
      <c r="I12" s="402"/>
      <c r="J12" s="402"/>
      <c r="K12" s="402"/>
      <c r="L12" s="403"/>
    </row>
    <row r="13" spans="1:12" ht="15">
      <c r="A13" s="9"/>
      <c r="B13" s="4"/>
      <c r="C13" s="52"/>
      <c r="D13" s="401"/>
      <c r="E13" s="402"/>
      <c r="F13" s="402"/>
      <c r="G13" s="402"/>
      <c r="H13" s="402"/>
      <c r="I13" s="402"/>
      <c r="J13" s="402"/>
      <c r="K13" s="402"/>
      <c r="L13" s="403"/>
    </row>
    <row r="14" spans="1:12" ht="15">
      <c r="A14" s="15"/>
      <c r="B14" s="16"/>
      <c r="C14" s="52"/>
      <c r="D14" s="401"/>
      <c r="E14" s="402"/>
      <c r="F14" s="402"/>
      <c r="G14" s="402"/>
      <c r="H14" s="402"/>
      <c r="I14" s="402"/>
      <c r="J14" s="402"/>
      <c r="K14" s="402"/>
      <c r="L14" s="403"/>
    </row>
    <row r="15" spans="1:12" ht="15">
      <c r="A15" s="15"/>
      <c r="B15" s="16"/>
      <c r="C15" s="52"/>
      <c r="D15" s="401"/>
      <c r="E15" s="402"/>
      <c r="F15" s="402"/>
      <c r="G15" s="402"/>
      <c r="H15" s="402"/>
      <c r="I15" s="402"/>
      <c r="J15" s="402"/>
      <c r="K15" s="402"/>
      <c r="L15" s="403"/>
    </row>
    <row r="16" spans="1:12" ht="15">
      <c r="A16" s="9"/>
      <c r="B16" s="4"/>
      <c r="C16" s="52"/>
      <c r="D16" s="401"/>
      <c r="E16" s="402"/>
      <c r="F16" s="402"/>
      <c r="G16" s="402"/>
      <c r="H16" s="402"/>
      <c r="I16" s="402"/>
      <c r="J16" s="402"/>
      <c r="K16" s="402"/>
      <c r="L16" s="403"/>
    </row>
    <row r="17" spans="1:12" ht="15">
      <c r="A17" s="12"/>
      <c r="B17" s="6"/>
      <c r="C17" s="53"/>
      <c r="D17" s="404"/>
      <c r="E17" s="405"/>
      <c r="F17" s="405"/>
      <c r="G17" s="405"/>
      <c r="H17" s="405"/>
      <c r="I17" s="405"/>
      <c r="J17" s="405"/>
      <c r="K17" s="405"/>
      <c r="L17" s="406"/>
    </row>
    <row r="18" spans="1:12" ht="15" customHeight="1">
      <c r="A18" s="256" t="s">
        <v>137</v>
      </c>
      <c r="B18" s="256"/>
      <c r="C18" s="256"/>
      <c r="D18" s="256"/>
      <c r="E18" s="256"/>
      <c r="F18" s="256"/>
      <c r="G18" s="256"/>
      <c r="H18" s="256"/>
      <c r="I18" s="256"/>
      <c r="J18" s="256"/>
      <c r="K18" s="256"/>
      <c r="L18" s="256"/>
    </row>
    <row r="19" spans="1:12" ht="15">
      <c r="A19" s="256"/>
      <c r="B19" s="256"/>
      <c r="C19" s="256"/>
      <c r="D19" s="256"/>
      <c r="E19" s="256"/>
      <c r="F19" s="256"/>
      <c r="G19" s="256"/>
      <c r="H19" s="256"/>
      <c r="I19" s="256"/>
      <c r="J19" s="256"/>
      <c r="K19" s="256"/>
      <c r="L19" s="256"/>
    </row>
    <row r="20" spans="1:12" ht="15">
      <c r="A20" s="256"/>
      <c r="B20" s="256"/>
      <c r="C20" s="256"/>
      <c r="D20" s="256"/>
      <c r="E20" s="256"/>
      <c r="F20" s="256"/>
      <c r="G20" s="256"/>
      <c r="H20" s="256"/>
      <c r="I20" s="256"/>
      <c r="J20" s="256"/>
      <c r="K20" s="256"/>
      <c r="L20" s="256"/>
    </row>
    <row r="21" spans="1:12" ht="15" customHeight="1">
      <c r="A21" s="395" t="s">
        <v>138</v>
      </c>
      <c r="B21" s="395"/>
      <c r="C21" s="395"/>
      <c r="D21" s="395"/>
      <c r="E21" s="395"/>
      <c r="F21" s="395"/>
      <c r="G21" s="395"/>
      <c r="H21" s="395"/>
      <c r="I21" s="395"/>
      <c r="J21" s="395"/>
      <c r="K21" s="395"/>
      <c r="L21" s="395"/>
    </row>
    <row r="22" spans="1:12" ht="15">
      <c r="A22" s="396"/>
      <c r="B22" s="396"/>
      <c r="C22" s="396"/>
      <c r="D22" s="396"/>
      <c r="E22" s="396"/>
      <c r="F22" s="396"/>
      <c r="G22" s="396"/>
      <c r="H22" s="396"/>
      <c r="I22" s="396"/>
      <c r="J22" s="396"/>
      <c r="K22" s="396"/>
      <c r="L22" s="396"/>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Daidone Luisa</dc:creator>
  <cp:keywords/>
  <dc:description/>
  <cp:lastModifiedBy>Luca Dapote</cp:lastModifiedBy>
  <cp:lastPrinted>2014-06-25T11:34:39Z</cp:lastPrinted>
  <dcterms:created xsi:type="dcterms:W3CDTF">2006-09-16T00:00:00Z</dcterms:created>
  <dcterms:modified xsi:type="dcterms:W3CDTF">2014-07-03T13:33:06Z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