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96" yWindow="0" windowWidth="14340" windowHeight="12940" tabRatio="463" firstSheet="3" activeTab="6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>
    <definedName name="_xlnm.Print_Area" localSheetId="6">'pag. 7'!$A$1:$D$10</definedName>
  </definedNames>
  <calcPr fullCalcOnLoad="1"/>
</workbook>
</file>

<file path=xl/sharedStrings.xml><?xml version="1.0" encoding="utf-8"?>
<sst xmlns="http://schemas.openxmlformats.org/spreadsheetml/2006/main" count="226" uniqueCount="183">
  <si>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</si>
  <si>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</si>
  <si>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</si>
  <si>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</si>
  <si>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</si>
  <si>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</si>
  <si>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</si>
  <si>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</si>
  <si>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</si>
  <si>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</si>
  <si>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</si>
  <si>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</si>
  <si>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</si>
  <si>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</si>
  <si>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</si>
  <si>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</si>
  <si>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</si>
  <si>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</si>
  <si>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</si>
  <si>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</si>
  <si>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</si>
  <si>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</si>
  <si>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</si>
  <si>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</si>
  <si>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</si>
  <si>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</si>
  <si>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</si>
  <si>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</si>
  <si>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</si>
  <si>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</si>
  <si>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</si>
  <si>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</si>
  <si>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</si>
  <si>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</si>
  <si>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</si>
  <si>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</si>
  <si>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</si>
  <si>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</si>
  <si>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</si>
  <si>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</si>
  <si>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</si>
  <si>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</si>
  <si>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</si>
  <si>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</si>
  <si>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</si>
  <si>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</si>
  <si>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</si>
  <si>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</si>
  <si>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</si>
  <si>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</si>
  <si>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</si>
  <si>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</si>
  <si>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</si>
  <si>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</si>
  <si>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</si>
  <si>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</si>
  <si>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</si>
  <si>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</si>
  <si>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</si>
  <si>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</si>
  <si>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</si>
  <si>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</si>
  <si>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</si>
  <si>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</si>
  <si>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</si>
  <si>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</si>
  <si>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</si>
  <si>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</si>
  <si>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</si>
  <si>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</si>
  <si>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</si>
  <si>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</si>
  <si>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</si>
  <si>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</si>
  <si>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</si>
  <si>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</si>
  <si>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</si>
  <si>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</si>
  <si>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</si>
  <si>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</si>
  <si>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</si>
  <si>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</si>
  <si>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</si>
  <si>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</si>
  <si>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</si>
  <si>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</si>
  <si>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</si>
  <si>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</si>
  <si>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</si>
  <si>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</si>
  <si>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</si>
  <si>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</si>
  <si>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</si>
  <si>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</si>
  <si>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</si>
  <si>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</si>
  <si>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</si>
  <si>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</si>
  <si>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</si>
  <si>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</si>
  <si>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</si>
  <si>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</si>
  <si>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</si>
  <si>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</si>
  <si>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</si>
  <si>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</si>
  <si>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</si>
  <si>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</si>
  <si>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</si>
  <si>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</si>
  <si>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</si>
  <si>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</si>
  <si>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</si>
  <si>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</si>
  <si>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</si>
  <si>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</si>
  <si>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</si>
  <si>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</si>
  <si>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</si>
  <si>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</si>
  <si>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</si>
  <si>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</si>
  <si>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</si>
  <si>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Costi materia prima</t>
  </si>
  <si>
    <t>Costo consumi elettrici ausiliari</t>
  </si>
  <si>
    <t>Costi gestione servizio vendita energia, CV e/o amministrativi [26]:</t>
  </si>
  <si>
    <t>Costo personale/manodopera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</si>
  <si>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</si>
  <si>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</si>
  <si>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</si>
  <si>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</si>
  <si>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</si>
  <si>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</si>
  <si>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</si>
  <si>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</si>
  <si>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</si>
  <si>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</si>
  <si>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</si>
  <si>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</si>
  <si>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</si>
  <si>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</si>
  <si>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</si>
  <si>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Doppio Stadio - mesofilo</t>
  </si>
  <si>
    <t>NEPI1</t>
  </si>
  <si>
    <t>società agricola Palombini Filippo e Andrea s.s.</t>
  </si>
  <si>
    <t>Mazzanese</t>
  </si>
  <si>
    <t>NEPI</t>
  </si>
  <si>
    <t>(VT)</t>
  </si>
  <si>
    <t>0761-527036</t>
  </si>
  <si>
    <t>ha 140</t>
  </si>
  <si>
    <t>Cessione totale del netto in TO</t>
  </si>
  <si>
    <t>oltre il 75% recuperato mungitura, uffici e abitazioni</t>
  </si>
  <si>
    <t>Sistema di pretrattamento ingestato [16]: no</t>
  </si>
  <si>
    <t>Caratteristiche dei digestori  [17]: 2 digestori per 16 mt di diametro ciascuno, con pale meccaniche di agitazione, coibentati e riscaldati a 45/47 °C, coperti con cupola morbida in biolene</t>
  </si>
  <si>
    <t>Dimensionamento delle vasche  [18]: ! Vasca da 1500 mc, 1 vasca da 2500 mc, e altre vasche minori ai piedi delle stalle</t>
  </si>
  <si>
    <t>Sistema di produzione di energia termica e/o recupero di calore dall'impianto di cogenerazione [20]: Scambiatore da 150 kW con anello da 400 ml che percorre l'azienda. Prelievo di utenze con scambiatori dimensionati al consumo.</t>
  </si>
  <si>
    <t>Rete di teleriscaldamento/raffrescamento [21]:  Si, interna. I passaggi sono: sala mungitura, magazzino, uffici azienda, abitazioni operai e abitazione padronale.</t>
  </si>
  <si>
    <t>Insilato</t>
  </si>
  <si>
    <t>Acque di vetetazione</t>
  </si>
  <si>
    <t>Siero di latte</t>
  </si>
  <si>
    <t>Farinaccio</t>
  </si>
  <si>
    <t>Patate da scarto</t>
  </si>
  <si>
    <t>Verdure</t>
  </si>
  <si>
    <t>Melasso</t>
  </si>
  <si>
    <t xml:space="preserve">Separazione solido liquido e fertirrigazione </t>
  </si>
  <si>
    <t>2,41% del prodotto</t>
  </si>
  <si>
    <t>35% del prodotto</t>
  </si>
  <si>
    <t>45% del prodotto</t>
  </si>
  <si>
    <t>Autorizzazione SOA per uso sottoprodotti di origine animale, categoria 2 e 3, ai sensi del Regolamento CEE 1069</t>
  </si>
  <si>
    <t>Importo e tipologia di finanziamento [27]: PSR - ENAMA</t>
  </si>
  <si>
    <t>DIA per la prima istallazione per 250 kW, Autorizzazione Unica per l'amnpliamento a 500 kW e PAS per l'ulteriore amoliamento a 750 KW; Nulla Osta Paesaggistico, idrogeologico e archeologico</t>
  </si>
  <si>
    <t>Costo gasolio</t>
  </si>
  <si>
    <t>Ricavi dalla vendita di energia</t>
  </si>
  <si>
    <t>Costi manutenzione e gestione</t>
  </si>
  <si>
    <t>Ammortamento</t>
  </si>
  <si>
    <t>Totale costi di esercizio</t>
  </si>
  <si>
    <t>n 52</t>
  </si>
  <si>
    <t>n 12</t>
  </si>
  <si>
    <t>h 250</t>
  </si>
  <si>
    <t>h 200</t>
  </si>
  <si>
    <t xml:space="preserve">I dati raccolti sono relativi al consuntivo del 2012. L'impianto è stato a regime per tutto l'anno per 500 kW. L'ampliamento agli attuali 750 kW è stato compiuto il 18 dicembre, ed è entrato quindi a regime nel 2013. </t>
  </si>
  <si>
    <t>Sono state eseguite numerose giornate dimostrative in azienda. In particolare, è stata stretta una collaborazione con ITABIA con la quale si sono eseguite n.7 visite guitate nell'azienda e all'impianto, alle quali i titolari dell'azienda hanno sempre partecipato (si allega Divulgazione collaborazione ITABIA).  Altre visite sono state eseguite con Univesità e altri Enti (in allegato Divulgazione diretta). I conduttori dell'azienda hanno infine partecipato a  seminari come relatori per illustrare il progetto e le prestazioni ottenute (allegato Divulgazione Diretta). Altre giornate sono state dedicate anche a studenti delle scuole inferiori e superiori. Nel complesso qundi sono abbondantemente superate le 3 visite/anno per due anni dalla realizzazione previste dal bando.</t>
  </si>
  <si>
    <t>Solo separazione solido-liquido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</si>
</sst>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10]dddd\ d\ mmmm\ yyyy"/>
    <numFmt numFmtId="185" formatCode="0.0"/>
  </numFmts>
  <fonts count="31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3" applyNumberFormat="0" applyAlignment="0" applyProtection="0"/>
    <xf numFmtId="0" fontId="18" fillId="7" borderId="1" applyNumberFormat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5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6" xfId="0" applyFill="1" applyBorder="1" applyAlignment="1">
      <alignment horizontal="left" vertical="top" wrapText="1" shrinkToFit="1"/>
    </xf>
    <xf numFmtId="0" fontId="0" fillId="11" borderId="26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27" xfId="0" applyFill="1" applyBorder="1" applyAlignment="1">
      <alignment vertical="top"/>
    </xf>
    <xf numFmtId="0" fontId="0" fillId="25" borderId="28" xfId="0" applyFill="1" applyBorder="1" applyAlignment="1">
      <alignment vertical="top"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vertical="top" wrapText="1"/>
    </xf>
    <xf numFmtId="0" fontId="0" fillId="21" borderId="0" xfId="0" applyFont="1" applyFill="1" applyBorder="1" applyAlignment="1">
      <alignment vertical="top" wrapText="1"/>
    </xf>
    <xf numFmtId="0" fontId="26" fillId="25" borderId="27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0" fontId="26" fillId="25" borderId="29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29" xfId="0" applyFont="1" applyFill="1" applyBorder="1" applyAlignment="1">
      <alignment horizontal="center" vertical="top" wrapText="1"/>
    </xf>
    <xf numFmtId="0" fontId="0" fillId="25" borderId="28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1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2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 shrinkToFit="1"/>
    </xf>
    <xf numFmtId="0" fontId="0" fillId="22" borderId="10" xfId="0" applyFill="1" applyBorder="1" applyAlignment="1">
      <alignment horizontal="center" vertical="top" wrapText="1" shrinkToFit="1"/>
    </xf>
    <xf numFmtId="0" fontId="22" fillId="22" borderId="10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 vertical="top" wrapText="1" shrinkToFit="1"/>
    </xf>
    <xf numFmtId="0" fontId="0" fillId="11" borderId="26" xfId="0" applyFill="1" applyBorder="1" applyAlignment="1">
      <alignment horizontal="center" vertical="top" wrapText="1" shrinkToFit="1"/>
    </xf>
    <xf numFmtId="0" fontId="0" fillId="11" borderId="35" xfId="0" applyFill="1" applyBorder="1" applyAlignment="1">
      <alignment horizontal="center" vertical="top" wrapText="1" shrinkToFit="1"/>
    </xf>
    <xf numFmtId="0" fontId="0" fillId="24" borderId="10" xfId="0" applyFont="1" applyFill="1" applyBorder="1" applyAlignment="1">
      <alignment horizontal="center" vertical="top"/>
    </xf>
    <xf numFmtId="0" fontId="2" fillId="0" borderId="36" xfId="0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25" borderId="29" xfId="0" applyFill="1" applyBorder="1" applyAlignment="1">
      <alignment horizontal="center" vertical="top" wrapText="1"/>
    </xf>
    <xf numFmtId="3" fontId="2" fillId="0" borderId="25" xfId="0" applyNumberFormat="1" applyFont="1" applyBorder="1" applyAlignment="1">
      <alignment/>
    </xf>
    <xf numFmtId="0" fontId="2" fillId="25" borderId="29" xfId="0" applyFont="1" applyFill="1" applyBorder="1" applyAlignment="1">
      <alignment horizontal="center" vertical="top" wrapText="1"/>
    </xf>
    <xf numFmtId="3" fontId="2" fillId="0" borderId="22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justify" vertical="top"/>
    </xf>
    <xf numFmtId="0" fontId="0" fillId="0" borderId="13" xfId="0" applyBorder="1" applyAlignment="1">
      <alignment/>
    </xf>
    <xf numFmtId="0" fontId="2" fillId="25" borderId="18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justify"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0" fillId="25" borderId="40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1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40" xfId="0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 vertical="top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1" xfId="0" applyBorder="1" applyAlignment="1">
      <alignment vertical="top"/>
    </xf>
    <xf numFmtId="0" fontId="2" fillId="25" borderId="43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29" xfId="0" applyBorder="1" applyAlignment="1">
      <alignment vertical="top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7" xfId="0" applyFont="1" applyBorder="1" applyAlignment="1">
      <alignment horizontal="left" vertical="top" wrapText="1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25" borderId="46" xfId="0" applyFont="1" applyFill="1" applyBorder="1" applyAlignment="1">
      <alignment vertical="center"/>
    </xf>
    <xf numFmtId="10" fontId="0" fillId="0" borderId="11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33" xfId="0" applyFont="1" applyBorder="1" applyAlignment="1">
      <alignment vertical="center"/>
    </xf>
    <xf numFmtId="0" fontId="0" fillId="0" borderId="25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11" borderId="44" xfId="0" applyFill="1" applyBorder="1" applyAlignment="1">
      <alignment horizontal="left" vertical="top" wrapText="1" shrinkToFit="1"/>
    </xf>
    <xf numFmtId="0" fontId="0" fillId="11" borderId="47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8" xfId="0" applyFont="1" applyFill="1" applyBorder="1" applyAlignment="1">
      <alignment horizontal="center" vertical="top"/>
    </xf>
    <xf numFmtId="0" fontId="2" fillId="0" borderId="49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51" xfId="0" applyFont="1" applyFill="1" applyBorder="1" applyAlignment="1">
      <alignment horizontal="left" vertical="top" wrapText="1"/>
    </xf>
    <xf numFmtId="0" fontId="0" fillId="25" borderId="52" xfId="0" applyFont="1" applyFill="1" applyBorder="1" applyAlignment="1">
      <alignment horizontal="left" vertical="top" wrapText="1"/>
    </xf>
    <xf numFmtId="0" fontId="0" fillId="25" borderId="53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0" fillId="25" borderId="51" xfId="0" applyFont="1" applyFill="1" applyBorder="1" applyAlignment="1">
      <alignment horizontal="left" vertical="top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8" borderId="30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0" fillId="8" borderId="29" xfId="0" applyFont="1" applyFill="1" applyBorder="1" applyAlignment="1">
      <alignment horizontal="right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10" fontId="0" fillId="0" borderId="25" xfId="0" applyNumberFormat="1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3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21" borderId="42" xfId="0" applyFont="1" applyFill="1" applyBorder="1" applyAlignment="1">
      <alignment horizontal="right" vertical="top" wrapText="1"/>
    </xf>
    <xf numFmtId="0" fontId="0" fillId="21" borderId="0" xfId="0" applyFont="1" applyFill="1" applyBorder="1" applyAlignment="1">
      <alignment horizontal="right" vertical="top" wrapText="1"/>
    </xf>
    <xf numFmtId="0" fontId="0" fillId="21" borderId="27" xfId="0" applyFont="1" applyFill="1" applyBorder="1" applyAlignment="1">
      <alignment horizontal="right" vertical="top" wrapText="1"/>
    </xf>
    <xf numFmtId="0" fontId="0" fillId="11" borderId="42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27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23" fillId="25" borderId="33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0" xfId="0" applyFont="1" applyFill="1" applyBorder="1" applyAlignment="1">
      <alignment horizontal="left" vertical="top" wrapText="1"/>
    </xf>
    <xf numFmtId="0" fontId="23" fillId="25" borderId="25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2" fillId="25" borderId="33" xfId="0" applyFont="1" applyFill="1" applyBorder="1" applyAlignment="1">
      <alignment horizontal="left" vertical="top" wrapText="1"/>
    </xf>
    <xf numFmtId="0" fontId="22" fillId="25" borderId="23" xfId="0" applyFont="1" applyFill="1" applyBorder="1" applyAlignment="1">
      <alignment horizontal="left" vertical="top" wrapText="1"/>
    </xf>
    <xf numFmtId="0" fontId="22" fillId="25" borderId="46" xfId="0" applyFont="1" applyFill="1" applyBorder="1" applyAlignment="1">
      <alignment horizontal="left" vertical="top" wrapText="1"/>
    </xf>
    <xf numFmtId="0" fontId="22" fillId="25" borderId="42" xfId="0" applyFont="1" applyFill="1" applyBorder="1" applyAlignment="1">
      <alignment horizontal="left" vertical="top" wrapText="1"/>
    </xf>
    <xf numFmtId="0" fontId="22" fillId="25" borderId="0" xfId="0" applyFont="1" applyFill="1" applyBorder="1" applyAlignment="1">
      <alignment horizontal="left" vertical="top" wrapText="1"/>
    </xf>
    <xf numFmtId="0" fontId="22" fillId="25" borderId="13" xfId="0" applyFont="1" applyFill="1" applyBorder="1" applyAlignment="1">
      <alignment horizontal="left" vertical="top" wrapText="1"/>
    </xf>
    <xf numFmtId="0" fontId="22" fillId="25" borderId="30" xfId="0" applyFont="1" applyFill="1" applyBorder="1" applyAlignment="1">
      <alignment horizontal="left" vertical="top" wrapText="1"/>
    </xf>
    <xf numFmtId="0" fontId="22" fillId="25" borderId="25" xfId="0" applyFont="1" applyFill="1" applyBorder="1" applyAlignment="1">
      <alignment horizontal="left" vertical="top" wrapText="1"/>
    </xf>
    <xf numFmtId="0" fontId="22" fillId="25" borderId="40" xfId="0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22" fillId="0" borderId="4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5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22" fillId="25" borderId="56" xfId="0" applyFont="1" applyFill="1" applyBorder="1" applyAlignment="1">
      <alignment horizontal="center" vertical="top" wrapText="1"/>
    </xf>
    <xf numFmtId="0" fontId="22" fillId="25" borderId="49" xfId="0" applyFont="1" applyFill="1" applyBorder="1" applyAlignment="1">
      <alignment horizontal="center" vertical="top" wrapText="1"/>
    </xf>
    <xf numFmtId="0" fontId="22" fillId="25" borderId="36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7" xfId="0" applyFont="1" applyFill="1" applyBorder="1" applyAlignment="1">
      <alignment horizontal="left" vertical="top" wrapText="1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25" borderId="27" xfId="0" applyFont="1" applyFill="1" applyBorder="1" applyAlignment="1">
      <alignment horizontal="center" vertical="top" wrapText="1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7">
      <selection activeCell="A26" sqref="A26:N26"/>
    </sheetView>
  </sheetViews>
  <sheetFormatPr defaultColWidth="9.140625" defaultRowHeight="15"/>
  <cols>
    <col min="1" max="14" width="10.28125" style="0" customWidth="1"/>
  </cols>
  <sheetData>
    <row r="1" spans="1:14" ht="15">
      <c r="A1" s="18"/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5">
      <c r="A2" s="14"/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">
      <c r="A3" s="14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ht="15">
      <c r="A4" s="1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</row>
    <row r="5" spans="1:14" ht="15">
      <c r="A5" s="14"/>
      <c r="B5" s="9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8"/>
    </row>
    <row r="6" spans="1:14" ht="18">
      <c r="A6" s="175" t="s">
        <v>1</v>
      </c>
      <c r="B6" s="176"/>
      <c r="C6" s="176"/>
      <c r="D6" s="176"/>
      <c r="E6" s="176"/>
      <c r="F6" s="177" t="s">
        <v>2</v>
      </c>
      <c r="G6" s="177"/>
      <c r="H6" s="177"/>
      <c r="I6" s="177"/>
      <c r="J6" s="177"/>
      <c r="K6" s="177"/>
      <c r="L6" s="177"/>
      <c r="M6" s="177"/>
      <c r="N6" s="178"/>
    </row>
    <row r="7" spans="1:14" ht="13.5">
      <c r="A7" s="14"/>
      <c r="B7" s="9"/>
      <c r="C7" s="9"/>
      <c r="D7" s="9"/>
      <c r="E7" s="9"/>
      <c r="F7" s="7"/>
      <c r="G7" s="7"/>
      <c r="H7" s="7"/>
      <c r="I7" s="7"/>
      <c r="J7" s="7"/>
      <c r="K7" s="7"/>
      <c r="L7" s="7"/>
      <c r="M7" s="7"/>
      <c r="N7" s="8"/>
    </row>
    <row r="8" spans="1:14" ht="13.5">
      <c r="A8" s="14"/>
      <c r="B8" s="9"/>
      <c r="C8" s="9"/>
      <c r="D8" s="9"/>
      <c r="E8" s="9"/>
      <c r="F8" s="179" t="s">
        <v>3</v>
      </c>
      <c r="G8" s="179"/>
      <c r="H8" s="140"/>
      <c r="I8" s="140" t="s">
        <v>142</v>
      </c>
      <c r="J8" s="141"/>
      <c r="K8" s="141"/>
      <c r="L8" s="141"/>
      <c r="M8" s="141"/>
      <c r="N8" s="169"/>
    </row>
    <row r="9" spans="1:14" ht="13.5">
      <c r="A9" s="14"/>
      <c r="B9" s="9"/>
      <c r="C9" s="9"/>
      <c r="D9" s="9"/>
      <c r="E9" s="9"/>
      <c r="F9" s="140" t="s">
        <v>4</v>
      </c>
      <c r="G9" s="141"/>
      <c r="H9" s="165"/>
      <c r="I9" s="138" t="s">
        <v>143</v>
      </c>
      <c r="J9" s="173"/>
      <c r="K9" s="173"/>
      <c r="L9" s="173"/>
      <c r="M9" s="173"/>
      <c r="N9" s="158"/>
    </row>
    <row r="10" spans="1:14" ht="13.5">
      <c r="A10" s="14"/>
      <c r="B10" s="9"/>
      <c r="C10" s="9"/>
      <c r="D10" s="9"/>
      <c r="E10" s="9"/>
      <c r="F10" s="140" t="s">
        <v>5</v>
      </c>
      <c r="G10" s="141"/>
      <c r="H10" s="165"/>
      <c r="I10" s="166">
        <v>2009</v>
      </c>
      <c r="J10" s="167"/>
      <c r="K10" s="167"/>
      <c r="L10" s="167"/>
      <c r="M10" s="167"/>
      <c r="N10" s="168"/>
    </row>
    <row r="11" spans="1:14" ht="13.5">
      <c r="A11" s="14"/>
      <c r="B11" s="9"/>
      <c r="C11" s="9"/>
      <c r="D11" s="9"/>
      <c r="E11" s="9"/>
      <c r="F11" s="141"/>
      <c r="G11" s="141"/>
      <c r="H11" s="141"/>
      <c r="I11" s="141"/>
      <c r="J11" s="141"/>
      <c r="K11" s="141"/>
      <c r="L11" s="141"/>
      <c r="M11" s="141"/>
      <c r="N11" s="169"/>
    </row>
    <row r="12" spans="1:14" ht="13.5">
      <c r="A12" s="170" t="s">
        <v>7</v>
      </c>
      <c r="B12" s="171"/>
      <c r="C12" s="171"/>
      <c r="D12" s="171"/>
      <c r="E12" s="172"/>
      <c r="F12" s="138" t="s">
        <v>8</v>
      </c>
      <c r="G12" s="173"/>
      <c r="H12" s="174"/>
      <c r="I12" s="138" t="s">
        <v>144</v>
      </c>
      <c r="J12" s="173"/>
      <c r="K12" s="173"/>
      <c r="L12" s="173"/>
      <c r="M12" s="173"/>
      <c r="N12" s="158"/>
    </row>
    <row r="13" spans="1:14" ht="25.5" customHeight="1">
      <c r="A13" s="15"/>
      <c r="B13" s="16"/>
      <c r="C13" s="16"/>
      <c r="D13" s="16"/>
      <c r="E13" s="16"/>
      <c r="F13" s="148" t="s">
        <v>9</v>
      </c>
      <c r="G13" s="149"/>
      <c r="H13" s="150"/>
      <c r="I13" s="156"/>
      <c r="J13" s="156"/>
      <c r="K13" s="157"/>
      <c r="L13" s="158"/>
      <c r="M13" s="158"/>
      <c r="N13" s="158"/>
    </row>
    <row r="14" spans="1:14" ht="27.75" customHeight="1">
      <c r="A14" s="15"/>
      <c r="B14" s="16"/>
      <c r="C14" s="16"/>
      <c r="D14" s="16"/>
      <c r="E14" s="16"/>
      <c r="F14" s="159" t="s">
        <v>10</v>
      </c>
      <c r="G14" s="160"/>
      <c r="H14" s="161"/>
      <c r="I14" s="162"/>
      <c r="J14" s="162"/>
      <c r="K14" s="163"/>
      <c r="L14" s="164"/>
      <c r="M14" s="164"/>
      <c r="N14" s="164"/>
    </row>
    <row r="15" spans="1:14" ht="15">
      <c r="A15" s="15"/>
      <c r="B15" s="16"/>
      <c r="C15" s="16"/>
      <c r="D15" s="16"/>
      <c r="E15" s="16"/>
      <c r="F15" s="148"/>
      <c r="G15" s="149"/>
      <c r="H15" s="150"/>
      <c r="I15" s="148"/>
      <c r="J15" s="149"/>
      <c r="K15" s="149"/>
      <c r="L15" s="149"/>
      <c r="M15" s="149"/>
      <c r="N15" s="151"/>
    </row>
    <row r="16" spans="1:14" ht="27.75" customHeight="1">
      <c r="A16" s="14"/>
      <c r="B16" s="9"/>
      <c r="C16" s="9"/>
      <c r="D16" s="9"/>
      <c r="E16" s="9"/>
      <c r="F16" s="138" t="s">
        <v>11</v>
      </c>
      <c r="G16" s="139"/>
      <c r="H16" s="138"/>
      <c r="I16" s="90" t="s">
        <v>12</v>
      </c>
      <c r="J16" s="152" t="s">
        <v>145</v>
      </c>
      <c r="K16" s="152"/>
      <c r="L16" s="153"/>
      <c r="M16" s="91">
        <v>3634</v>
      </c>
      <c r="N16" s="93"/>
    </row>
    <row r="17" spans="1:14" ht="27.75" customHeight="1">
      <c r="A17" s="14"/>
      <c r="B17" s="9"/>
      <c r="C17" s="9"/>
      <c r="D17" s="9"/>
      <c r="E17" s="9"/>
      <c r="F17" s="140"/>
      <c r="G17" s="141"/>
      <c r="H17" s="141"/>
      <c r="I17" s="90" t="s">
        <v>13</v>
      </c>
      <c r="J17" s="154" t="s">
        <v>146</v>
      </c>
      <c r="K17" s="154"/>
      <c r="L17" s="154"/>
      <c r="M17" s="90" t="s">
        <v>147</v>
      </c>
      <c r="N17" s="92"/>
    </row>
    <row r="18" spans="1:14" ht="27.75">
      <c r="A18" s="14"/>
      <c r="B18" s="9"/>
      <c r="C18" s="9"/>
      <c r="D18" s="9"/>
      <c r="E18" s="9"/>
      <c r="F18" s="142" t="s">
        <v>14</v>
      </c>
      <c r="G18" s="143"/>
      <c r="H18" s="143"/>
      <c r="I18" s="88" t="s">
        <v>15</v>
      </c>
      <c r="J18" s="142" t="s">
        <v>148</v>
      </c>
      <c r="K18" s="142"/>
      <c r="L18" s="89" t="s">
        <v>16</v>
      </c>
      <c r="M18" s="155"/>
      <c r="N18" s="155"/>
    </row>
    <row r="19" spans="1:14" ht="13.5">
      <c r="A19" s="14"/>
      <c r="B19" s="9"/>
      <c r="C19" s="9"/>
      <c r="D19" s="9"/>
      <c r="E19" s="9"/>
      <c r="F19" s="142" t="s">
        <v>17</v>
      </c>
      <c r="G19" s="143"/>
      <c r="H19" s="143"/>
      <c r="I19" s="144" t="s">
        <v>149</v>
      </c>
      <c r="J19" s="145"/>
      <c r="K19" s="146"/>
      <c r="L19" s="146"/>
      <c r="M19" s="146"/>
      <c r="N19" s="147"/>
    </row>
    <row r="20" spans="1:14" ht="13.5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2" spans="1:14" ht="13.5">
      <c r="A22" s="131" t="s">
        <v>19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3.5">
      <c r="A23" s="131" t="s">
        <v>20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3.5">
      <c r="A24" s="131" t="s">
        <v>21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3.5">
      <c r="A25" s="131" t="s">
        <v>22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3.5">
      <c r="A26" s="130" t="s">
        <v>23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ht="13.5">
      <c r="A27" s="131" t="s">
        <v>24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</row>
  </sheetData>
  <sheetProtection/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B9" sqref="B9"/>
    </sheetView>
  </sheetViews>
  <sheetFormatPr defaultColWidth="9.140625" defaultRowHeight="15"/>
  <cols>
    <col min="1" max="11" width="12.421875" style="94" customWidth="1"/>
    <col min="12" max="12" width="9.140625" style="94" bestFit="1" customWidth="1"/>
    <col min="13" max="16384" width="9.140625" style="94" customWidth="1"/>
  </cols>
  <sheetData>
    <row r="1" spans="1:11" ht="21" customHeight="1">
      <c r="A1" s="175" t="s">
        <v>25</v>
      </c>
      <c r="B1" s="176"/>
      <c r="C1" s="201"/>
      <c r="D1" s="202" t="s">
        <v>26</v>
      </c>
      <c r="E1" s="202"/>
      <c r="F1" s="202"/>
      <c r="G1" s="202"/>
      <c r="H1" s="202"/>
      <c r="I1" s="202"/>
      <c r="J1" s="202"/>
      <c r="K1" s="203"/>
    </row>
    <row r="2" spans="1:11" ht="21" customHeight="1">
      <c r="A2" s="48"/>
      <c r="B2" s="36"/>
      <c r="C2" s="35"/>
      <c r="D2" s="199" t="s">
        <v>27</v>
      </c>
      <c r="E2" s="199"/>
      <c r="F2" s="199"/>
      <c r="G2" s="204"/>
      <c r="H2" s="100" t="s">
        <v>28</v>
      </c>
      <c r="I2" s="205">
        <v>500</v>
      </c>
      <c r="J2" s="188"/>
      <c r="K2" s="197"/>
    </row>
    <row r="3" spans="1:14" ht="21" customHeight="1">
      <c r="A3" s="48"/>
      <c r="B3" s="36"/>
      <c r="C3" s="35"/>
      <c r="D3" s="206" t="s">
        <v>29</v>
      </c>
      <c r="E3" s="206"/>
      <c r="F3" s="206"/>
      <c r="G3" s="206"/>
      <c r="H3" s="97" t="s">
        <v>30</v>
      </c>
      <c r="I3" s="207">
        <v>462</v>
      </c>
      <c r="J3" s="208"/>
      <c r="K3" s="197"/>
      <c r="N3" s="96"/>
    </row>
    <row r="4" spans="1:11" ht="21" customHeight="1">
      <c r="A4" s="48"/>
      <c r="B4" s="36"/>
      <c r="C4" s="35"/>
      <c r="D4" s="181" t="s">
        <v>31</v>
      </c>
      <c r="E4" s="181"/>
      <c r="F4" s="181"/>
      <c r="G4" s="182"/>
      <c r="H4" s="98" t="s">
        <v>32</v>
      </c>
      <c r="I4" s="101" t="s">
        <v>33</v>
      </c>
      <c r="J4" s="196">
        <f>314980+303274+356326</f>
        <v>974580</v>
      </c>
      <c r="K4" s="197"/>
    </row>
    <row r="5" spans="1:11" ht="21" customHeight="1">
      <c r="A5" s="48"/>
      <c r="B5" s="36"/>
      <c r="C5" s="35"/>
      <c r="D5" s="183"/>
      <c r="E5" s="183"/>
      <c r="F5" s="183"/>
      <c r="G5" s="184"/>
      <c r="H5" s="95" t="s">
        <v>34</v>
      </c>
      <c r="I5" s="99" t="s">
        <v>33</v>
      </c>
      <c r="J5" s="196">
        <f>351906+347757+334019</f>
        <v>1033682</v>
      </c>
      <c r="K5" s="197"/>
    </row>
    <row r="6" spans="1:11" ht="21" customHeight="1">
      <c r="A6" s="48"/>
      <c r="B6" s="36"/>
      <c r="C6" s="35"/>
      <c r="D6" s="183"/>
      <c r="E6" s="183"/>
      <c r="F6" s="183"/>
      <c r="G6" s="184"/>
      <c r="H6" s="95" t="s">
        <v>35</v>
      </c>
      <c r="I6" s="99" t="s">
        <v>33</v>
      </c>
      <c r="J6" s="196">
        <f>345461+341816+342268</f>
        <v>1029545</v>
      </c>
      <c r="K6" s="197"/>
    </row>
    <row r="7" spans="1:11" ht="21" customHeight="1">
      <c r="A7" s="48"/>
      <c r="B7" s="36"/>
      <c r="C7" s="35"/>
      <c r="D7" s="185"/>
      <c r="E7" s="185"/>
      <c r="F7" s="185"/>
      <c r="G7" s="186"/>
      <c r="H7" s="103" t="s">
        <v>36</v>
      </c>
      <c r="I7" s="102" t="s">
        <v>33</v>
      </c>
      <c r="J7" s="196">
        <f>357879+332342+392653</f>
        <v>1082874</v>
      </c>
      <c r="K7" s="197"/>
    </row>
    <row r="8" spans="1:11" ht="36" customHeight="1">
      <c r="A8" s="48"/>
      <c r="B8" s="36"/>
      <c r="C8" s="35"/>
      <c r="D8" s="181" t="s">
        <v>37</v>
      </c>
      <c r="E8" s="181"/>
      <c r="F8" s="181"/>
      <c r="G8" s="187"/>
      <c r="H8" s="198">
        <v>0.024</v>
      </c>
      <c r="I8" s="199"/>
      <c r="J8" s="199"/>
      <c r="K8" s="200"/>
    </row>
    <row r="9" spans="1:11" ht="36" customHeight="1">
      <c r="A9" s="48"/>
      <c r="B9" s="36"/>
      <c r="C9" s="35"/>
      <c r="D9" s="187" t="s">
        <v>38</v>
      </c>
      <c r="E9" s="187"/>
      <c r="F9" s="187"/>
      <c r="G9" s="188"/>
      <c r="H9" s="189" t="s">
        <v>150</v>
      </c>
      <c r="I9" s="190"/>
      <c r="J9" s="190"/>
      <c r="K9" s="191"/>
    </row>
    <row r="10" spans="1:14" ht="36" customHeight="1">
      <c r="A10" s="50"/>
      <c r="B10" s="38"/>
      <c r="C10" s="47"/>
      <c r="D10" s="192" t="s">
        <v>39</v>
      </c>
      <c r="E10" s="192"/>
      <c r="F10" s="192"/>
      <c r="G10" s="192"/>
      <c r="H10" s="193" t="s">
        <v>151</v>
      </c>
      <c r="I10" s="194"/>
      <c r="J10" s="194"/>
      <c r="K10" s="195"/>
      <c r="N10" s="94" t="s">
        <v>6</v>
      </c>
    </row>
    <row r="12" spans="1:11" ht="13.5">
      <c r="A12" s="180" t="s">
        <v>40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ht="15.75" customHeight="1">
      <c r="A13" s="180" t="s">
        <v>41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ht="13.5">
      <c r="A14" s="180" t="s">
        <v>42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ht="30.75" customHeight="1">
      <c r="A15" s="180" t="s">
        <v>43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</row>
    <row r="16" spans="1:11" ht="46.5" customHeight="1">
      <c r="A16" s="180" t="s">
        <v>44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ht="18" customHeight="1">
      <c r="A17" s="180" t="s">
        <v>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</sheetData>
  <sheetProtection/>
  <mergeCells count="23">
    <mergeCell ref="A1:C1"/>
    <mergeCell ref="D1:K1"/>
    <mergeCell ref="D2:G2"/>
    <mergeCell ref="I2:K2"/>
    <mergeCell ref="D3:G3"/>
    <mergeCell ref="I3:K3"/>
    <mergeCell ref="A13:K13"/>
    <mergeCell ref="J4:K4"/>
    <mergeCell ref="J5:K5"/>
    <mergeCell ref="J6:K6"/>
    <mergeCell ref="J7:K7"/>
    <mergeCell ref="D8:G8"/>
    <mergeCell ref="H8:K8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O19" sqref="O19"/>
    </sheetView>
  </sheetViews>
  <sheetFormatPr defaultColWidth="9.140625" defaultRowHeight="15"/>
  <cols>
    <col min="1" max="12" width="10.7109375" style="0" customWidth="1"/>
  </cols>
  <sheetData>
    <row r="1" spans="1:12" ht="13.5">
      <c r="A1" s="217" t="s">
        <v>46</v>
      </c>
      <c r="B1" s="218"/>
      <c r="C1" s="219"/>
      <c r="D1" s="220" t="s">
        <v>47</v>
      </c>
      <c r="E1" s="220"/>
      <c r="F1" s="220"/>
      <c r="G1" s="220"/>
      <c r="H1" s="220"/>
      <c r="I1" s="220"/>
      <c r="J1" s="220"/>
      <c r="K1" s="220"/>
      <c r="L1" s="24"/>
    </row>
    <row r="2" spans="1:12" ht="27.75">
      <c r="A2" s="51"/>
      <c r="B2" s="52"/>
      <c r="C2" s="52"/>
      <c r="D2" s="221" t="s">
        <v>48</v>
      </c>
      <c r="E2" s="221"/>
      <c r="F2" s="221"/>
      <c r="G2" s="221"/>
      <c r="H2" s="221"/>
      <c r="I2" s="106" t="s">
        <v>49</v>
      </c>
      <c r="J2" s="107" t="s">
        <v>50</v>
      </c>
      <c r="K2" s="30" t="s">
        <v>51</v>
      </c>
      <c r="L2" s="27" t="s">
        <v>52</v>
      </c>
    </row>
    <row r="3" spans="1:12" ht="30">
      <c r="A3" s="53"/>
      <c r="B3" s="54"/>
      <c r="C3" s="54"/>
      <c r="D3" s="213" t="s">
        <v>53</v>
      </c>
      <c r="E3" s="214"/>
      <c r="F3" s="3" t="s">
        <v>18</v>
      </c>
      <c r="G3" s="3" t="s">
        <v>54</v>
      </c>
      <c r="H3" s="3" t="s">
        <v>55</v>
      </c>
      <c r="I3" s="3" t="s">
        <v>54</v>
      </c>
      <c r="J3" s="3"/>
      <c r="K3" s="3" t="s">
        <v>56</v>
      </c>
      <c r="L3" s="23" t="s">
        <v>57</v>
      </c>
    </row>
    <row r="4" spans="1:12" ht="13.5">
      <c r="A4" s="53"/>
      <c r="B4" s="54"/>
      <c r="C4" s="54"/>
      <c r="D4" s="213" t="s">
        <v>157</v>
      </c>
      <c r="E4" s="214"/>
      <c r="F4" s="108">
        <v>80</v>
      </c>
      <c r="G4" s="108">
        <v>2008</v>
      </c>
      <c r="H4" s="108">
        <f>G4/F4</f>
        <v>25.1</v>
      </c>
      <c r="I4" s="3"/>
      <c r="J4" s="108">
        <f>I4+G4</f>
        <v>2008</v>
      </c>
      <c r="K4" s="108">
        <v>160</v>
      </c>
      <c r="L4" s="23">
        <v>54</v>
      </c>
    </row>
    <row r="5" spans="1:12" ht="13.5">
      <c r="A5" s="53"/>
      <c r="B5" s="54"/>
      <c r="C5" s="54"/>
      <c r="D5" s="5"/>
      <c r="E5" s="6"/>
      <c r="F5" s="108"/>
      <c r="G5" s="108"/>
      <c r="H5" s="108" t="e">
        <f>G5/F5</f>
        <v>#DIV/0!</v>
      </c>
      <c r="I5" s="3"/>
      <c r="J5" s="108">
        <f>I5+G5</f>
        <v>0</v>
      </c>
      <c r="K5" s="108"/>
      <c r="L5" s="23"/>
    </row>
    <row r="6" spans="1:12" ht="13.5">
      <c r="A6" s="53"/>
      <c r="B6" s="54"/>
      <c r="C6" s="54"/>
      <c r="D6" s="5"/>
      <c r="E6" s="6"/>
      <c r="F6" s="108"/>
      <c r="G6" s="108"/>
      <c r="H6" s="108" t="e">
        <f>G6/F6</f>
        <v>#DIV/0!</v>
      </c>
      <c r="I6" s="3"/>
      <c r="J6" s="108">
        <f>I6+G6</f>
        <v>0</v>
      </c>
      <c r="K6" s="108"/>
      <c r="L6" s="23"/>
    </row>
    <row r="7" spans="1:12" ht="13.5">
      <c r="A7" s="53"/>
      <c r="B7" s="54"/>
      <c r="C7" s="54"/>
      <c r="D7" s="5"/>
      <c r="E7" s="6"/>
      <c r="F7" s="108"/>
      <c r="G7" s="108"/>
      <c r="H7" s="108" t="e">
        <f>G7/F7</f>
        <v>#DIV/0!</v>
      </c>
      <c r="I7" s="3"/>
      <c r="J7" s="108">
        <f>I7+G7</f>
        <v>0</v>
      </c>
      <c r="K7" s="108"/>
      <c r="L7" s="23"/>
    </row>
    <row r="8" spans="1:12" ht="30">
      <c r="A8" s="53"/>
      <c r="B8" s="54"/>
      <c r="C8" s="54"/>
      <c r="D8" s="222" t="s">
        <v>58</v>
      </c>
      <c r="E8" s="223"/>
      <c r="F8" s="109" t="s">
        <v>59</v>
      </c>
      <c r="G8" s="109" t="s">
        <v>54</v>
      </c>
      <c r="H8" s="2" t="s">
        <v>60</v>
      </c>
      <c r="I8" s="2" t="s">
        <v>54</v>
      </c>
      <c r="J8" s="109"/>
      <c r="K8" s="2" t="s">
        <v>56</v>
      </c>
      <c r="L8" s="104" t="s">
        <v>57</v>
      </c>
    </row>
    <row r="9" spans="1:12" ht="13.5">
      <c r="A9" s="14"/>
      <c r="B9" s="9"/>
      <c r="C9" s="9"/>
      <c r="D9" s="215" t="s">
        <v>61</v>
      </c>
      <c r="E9" s="216"/>
      <c r="F9" s="110">
        <v>550</v>
      </c>
      <c r="G9" s="110">
        <v>9125</v>
      </c>
      <c r="H9" s="2"/>
      <c r="I9" s="2"/>
      <c r="J9" s="109">
        <f>I9+G9</f>
        <v>9125</v>
      </c>
      <c r="K9" s="109">
        <v>90</v>
      </c>
      <c r="L9" s="104">
        <v>55</v>
      </c>
    </row>
    <row r="10" spans="1:12" ht="13.5">
      <c r="A10" s="14"/>
      <c r="B10" s="9"/>
      <c r="C10" s="9"/>
      <c r="D10" s="215" t="s">
        <v>62</v>
      </c>
      <c r="E10" s="216"/>
      <c r="F10" s="110"/>
      <c r="G10" s="110"/>
      <c r="H10" s="2"/>
      <c r="I10" s="2"/>
      <c r="J10" s="109">
        <f>I10+G10</f>
        <v>0</v>
      </c>
      <c r="K10" s="109"/>
      <c r="L10" s="104"/>
    </row>
    <row r="11" spans="1:12" ht="13.5">
      <c r="A11" s="14"/>
      <c r="B11" s="9"/>
      <c r="C11" s="9"/>
      <c r="D11" s="215" t="s">
        <v>63</v>
      </c>
      <c r="E11" s="216"/>
      <c r="F11" s="110"/>
      <c r="G11" s="110">
        <v>180</v>
      </c>
      <c r="H11" s="2"/>
      <c r="I11" s="2"/>
      <c r="J11" s="109">
        <f>I11+G11</f>
        <v>180</v>
      </c>
      <c r="K11" s="109">
        <v>120</v>
      </c>
      <c r="L11" s="104">
        <v>50</v>
      </c>
    </row>
    <row r="12" spans="1:12" ht="13.5">
      <c r="A12" s="14"/>
      <c r="B12" s="9"/>
      <c r="C12" s="9"/>
      <c r="D12" s="215" t="s">
        <v>64</v>
      </c>
      <c r="E12" s="216"/>
      <c r="F12" s="110"/>
      <c r="G12" s="110"/>
      <c r="H12" s="2"/>
      <c r="I12" s="2"/>
      <c r="J12" s="109">
        <f>I12+G12</f>
        <v>0</v>
      </c>
      <c r="K12" s="109"/>
      <c r="L12" s="104"/>
    </row>
    <row r="13" spans="1:12" ht="30">
      <c r="A13" s="14"/>
      <c r="B13" s="9"/>
      <c r="C13" s="9"/>
      <c r="D13" s="211" t="s">
        <v>65</v>
      </c>
      <c r="E13" s="212"/>
      <c r="F13" s="28"/>
      <c r="G13" s="111" t="s">
        <v>54</v>
      </c>
      <c r="H13" s="28"/>
      <c r="I13" s="4" t="s">
        <v>54</v>
      </c>
      <c r="J13" s="111"/>
      <c r="K13" s="4" t="s">
        <v>56</v>
      </c>
      <c r="L13" s="105" t="s">
        <v>57</v>
      </c>
    </row>
    <row r="14" spans="1:12" ht="13.5">
      <c r="A14" s="14"/>
      <c r="B14" s="9"/>
      <c r="C14" s="9"/>
      <c r="D14" s="211" t="s">
        <v>158</v>
      </c>
      <c r="E14" s="212"/>
      <c r="F14" s="28"/>
      <c r="G14" s="111">
        <v>3650</v>
      </c>
      <c r="H14" s="28"/>
      <c r="I14" s="4"/>
      <c r="J14" s="111">
        <f aca="true" t="shared" si="0" ref="J14:J19">I14+G14</f>
        <v>3650</v>
      </c>
      <c r="K14" s="111">
        <v>50</v>
      </c>
      <c r="L14" s="105">
        <v>53</v>
      </c>
    </row>
    <row r="15" spans="1:12" ht="13.5">
      <c r="A15" s="14"/>
      <c r="B15" s="9"/>
      <c r="C15" s="9"/>
      <c r="D15" s="211" t="s">
        <v>159</v>
      </c>
      <c r="E15" s="212"/>
      <c r="F15" s="28"/>
      <c r="G15" s="111">
        <v>3650</v>
      </c>
      <c r="H15" s="28"/>
      <c r="I15" s="4"/>
      <c r="J15" s="111">
        <f t="shared" si="0"/>
        <v>3650</v>
      </c>
      <c r="K15" s="111">
        <v>34</v>
      </c>
      <c r="L15" s="105">
        <v>53</v>
      </c>
    </row>
    <row r="16" spans="1:12" ht="13.5">
      <c r="A16" s="14"/>
      <c r="B16" s="9"/>
      <c r="C16" s="9"/>
      <c r="D16" s="211" t="s">
        <v>160</v>
      </c>
      <c r="E16" s="212"/>
      <c r="F16" s="28"/>
      <c r="G16" s="111">
        <v>365</v>
      </c>
      <c r="H16" s="28"/>
      <c r="I16" s="4"/>
      <c r="J16" s="111">
        <f t="shared" si="0"/>
        <v>365</v>
      </c>
      <c r="K16" s="111">
        <v>491</v>
      </c>
      <c r="L16" s="105">
        <v>52.7</v>
      </c>
    </row>
    <row r="17" spans="1:12" ht="13.5">
      <c r="A17" s="14"/>
      <c r="B17" s="9"/>
      <c r="C17" s="9"/>
      <c r="D17" s="211" t="s">
        <v>161</v>
      </c>
      <c r="E17" s="212"/>
      <c r="F17" s="28"/>
      <c r="G17" s="111">
        <v>730</v>
      </c>
      <c r="H17" s="28"/>
      <c r="I17" s="4"/>
      <c r="J17" s="111">
        <f t="shared" si="0"/>
        <v>730</v>
      </c>
      <c r="K17" s="111">
        <v>150</v>
      </c>
      <c r="L17" s="105">
        <v>52</v>
      </c>
    </row>
    <row r="18" spans="1:12" ht="13.5">
      <c r="A18" s="14"/>
      <c r="B18" s="9"/>
      <c r="C18" s="9"/>
      <c r="D18" s="211" t="s">
        <v>162</v>
      </c>
      <c r="E18" s="212"/>
      <c r="F18" s="28"/>
      <c r="G18" s="111">
        <v>1825</v>
      </c>
      <c r="H18" s="28"/>
      <c r="I18" s="4"/>
      <c r="J18" s="111">
        <f t="shared" si="0"/>
        <v>1825</v>
      </c>
      <c r="K18" s="111">
        <v>44</v>
      </c>
      <c r="L18" s="105">
        <v>62</v>
      </c>
    </row>
    <row r="19" spans="1:12" ht="15" thickBot="1">
      <c r="A19" s="17"/>
      <c r="B19" s="11"/>
      <c r="C19" s="11"/>
      <c r="D19" s="209" t="s">
        <v>163</v>
      </c>
      <c r="E19" s="210"/>
      <c r="F19" s="60"/>
      <c r="G19" s="112">
        <v>365</v>
      </c>
      <c r="H19" s="60"/>
      <c r="I19" s="61"/>
      <c r="J19" s="112">
        <f t="shared" si="0"/>
        <v>365</v>
      </c>
      <c r="K19" s="112">
        <v>490</v>
      </c>
      <c r="L19" s="113">
        <v>53</v>
      </c>
    </row>
    <row r="21" ht="13.5">
      <c r="A21" s="31" t="s">
        <v>66</v>
      </c>
    </row>
    <row r="22" ht="13.5">
      <c r="A22" s="31" t="s">
        <v>67</v>
      </c>
    </row>
  </sheetData>
  <sheetProtection/>
  <mergeCells count="17">
    <mergeCell ref="D13:E13"/>
    <mergeCell ref="A1:C1"/>
    <mergeCell ref="D1:K1"/>
    <mergeCell ref="D2:H2"/>
    <mergeCell ref="D3:E3"/>
    <mergeCell ref="D8:E8"/>
    <mergeCell ref="D9:E9"/>
    <mergeCell ref="D19:E19"/>
    <mergeCell ref="D14:E14"/>
    <mergeCell ref="D4:E4"/>
    <mergeCell ref="D15:E15"/>
    <mergeCell ref="D16:E16"/>
    <mergeCell ref="D17:E17"/>
    <mergeCell ref="D18:E18"/>
    <mergeCell ref="D10:E10"/>
    <mergeCell ref="D11:E11"/>
    <mergeCell ref="D12:E12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A20" sqref="A20:L20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25" t="s">
        <v>68</v>
      </c>
      <c r="B1" s="226"/>
      <c r="C1" s="226"/>
      <c r="D1" s="226"/>
      <c r="E1" s="253" t="s">
        <v>69</v>
      </c>
      <c r="F1" s="254"/>
      <c r="G1" s="254"/>
      <c r="H1" s="254"/>
      <c r="I1" s="254"/>
      <c r="J1" s="254"/>
      <c r="K1" s="254"/>
      <c r="L1" s="255"/>
    </row>
    <row r="2" spans="1:12" ht="21" customHeight="1">
      <c r="A2" s="227"/>
      <c r="B2" s="228"/>
      <c r="C2" s="228"/>
      <c r="D2" s="228"/>
      <c r="E2" s="256" t="s">
        <v>70</v>
      </c>
      <c r="F2" s="239"/>
      <c r="G2" s="239"/>
      <c r="H2" s="239"/>
      <c r="I2" s="239"/>
      <c r="J2" s="239"/>
      <c r="K2" s="239"/>
      <c r="L2" s="240"/>
    </row>
    <row r="3" spans="1:12" ht="30" customHeight="1">
      <c r="A3" s="48"/>
      <c r="B3" s="36"/>
      <c r="C3" s="36"/>
      <c r="D3" s="36"/>
      <c r="E3" s="247"/>
      <c r="F3" s="248"/>
      <c r="G3" s="248"/>
      <c r="H3" s="248"/>
      <c r="I3" s="248"/>
      <c r="J3" s="248"/>
      <c r="K3" s="248"/>
      <c r="L3" s="249"/>
    </row>
    <row r="4" spans="1:12" ht="21" customHeight="1">
      <c r="A4" s="48"/>
      <c r="B4" s="36"/>
      <c r="C4" s="36"/>
      <c r="D4" s="36"/>
      <c r="E4" s="256" t="s">
        <v>71</v>
      </c>
      <c r="F4" s="239"/>
      <c r="G4" s="239"/>
      <c r="H4" s="239"/>
      <c r="I4" s="239"/>
      <c r="J4" s="239"/>
      <c r="K4" s="239"/>
      <c r="L4" s="240"/>
    </row>
    <row r="5" spans="1:12" ht="39.75" customHeight="1">
      <c r="A5" s="48"/>
      <c r="B5" s="36"/>
      <c r="C5" s="36"/>
      <c r="D5" s="36"/>
      <c r="E5" s="257"/>
      <c r="F5" s="258"/>
      <c r="G5" s="258"/>
      <c r="H5" s="258"/>
      <c r="I5" s="258"/>
      <c r="J5" s="258"/>
      <c r="K5" s="258"/>
      <c r="L5" s="259"/>
    </row>
    <row r="6" spans="1:12" ht="42" customHeight="1">
      <c r="A6" s="48"/>
      <c r="B6" s="36"/>
      <c r="C6" s="36"/>
      <c r="D6" s="36"/>
      <c r="E6" s="238" t="s">
        <v>152</v>
      </c>
      <c r="F6" s="239"/>
      <c r="G6" s="239"/>
      <c r="H6" s="239"/>
      <c r="I6" s="239"/>
      <c r="J6" s="239"/>
      <c r="K6" s="239"/>
      <c r="L6" s="240"/>
    </row>
    <row r="7" spans="1:12" ht="42" customHeight="1">
      <c r="A7" s="48"/>
      <c r="B7" s="36"/>
      <c r="C7" s="36"/>
      <c r="D7" s="36"/>
      <c r="E7" s="238" t="s">
        <v>153</v>
      </c>
      <c r="F7" s="239"/>
      <c r="G7" s="239"/>
      <c r="H7" s="239"/>
      <c r="I7" s="239"/>
      <c r="J7" s="239"/>
      <c r="K7" s="239"/>
      <c r="L7" s="240"/>
    </row>
    <row r="8" spans="1:12" ht="42" customHeight="1">
      <c r="A8" s="48"/>
      <c r="B8" s="36"/>
      <c r="C8" s="36"/>
      <c r="D8" s="36"/>
      <c r="E8" s="238" t="s">
        <v>154</v>
      </c>
      <c r="F8" s="239"/>
      <c r="G8" s="239"/>
      <c r="H8" s="239"/>
      <c r="I8" s="239"/>
      <c r="J8" s="239"/>
      <c r="K8" s="239"/>
      <c r="L8" s="240"/>
    </row>
    <row r="9" spans="1:12" ht="21" customHeight="1">
      <c r="A9" s="49"/>
      <c r="B9" s="37"/>
      <c r="C9" s="37"/>
      <c r="D9" s="37"/>
      <c r="E9" s="241" t="s">
        <v>72</v>
      </c>
      <c r="F9" s="242"/>
      <c r="G9" s="242"/>
      <c r="H9" s="242"/>
      <c r="I9" s="242"/>
      <c r="J9" s="242"/>
      <c r="K9" s="242"/>
      <c r="L9" s="243"/>
    </row>
    <row r="10" spans="1:12" ht="21" customHeight="1">
      <c r="A10" s="49"/>
      <c r="B10" s="37"/>
      <c r="C10" s="37"/>
      <c r="D10" s="37"/>
      <c r="E10" s="244" t="s">
        <v>73</v>
      </c>
      <c r="F10" s="245"/>
      <c r="G10" s="245"/>
      <c r="H10" s="245"/>
      <c r="I10" s="245"/>
      <c r="J10" s="245"/>
      <c r="K10" s="245"/>
      <c r="L10" s="246"/>
    </row>
    <row r="11" spans="1:12" ht="30" customHeight="1">
      <c r="A11" s="49"/>
      <c r="B11" s="37"/>
      <c r="C11" s="37"/>
      <c r="D11" s="37"/>
      <c r="E11" s="247"/>
      <c r="F11" s="248"/>
      <c r="G11" s="248"/>
      <c r="H11" s="248"/>
      <c r="I11" s="248"/>
      <c r="J11" s="248"/>
      <c r="K11" s="248"/>
      <c r="L11" s="249"/>
    </row>
    <row r="12" spans="1:12" ht="60" customHeight="1">
      <c r="A12" s="48"/>
      <c r="B12" s="36"/>
      <c r="C12" s="36"/>
      <c r="D12" s="36"/>
      <c r="E12" s="250" t="s">
        <v>155</v>
      </c>
      <c r="F12" s="251"/>
      <c r="G12" s="251"/>
      <c r="H12" s="251"/>
      <c r="I12" s="251"/>
      <c r="J12" s="251"/>
      <c r="K12" s="251"/>
      <c r="L12" s="252"/>
    </row>
    <row r="13" spans="1:12" ht="36" customHeight="1">
      <c r="A13" s="48"/>
      <c r="B13" s="36"/>
      <c r="C13" s="36"/>
      <c r="D13" s="36"/>
      <c r="E13" s="229" t="s">
        <v>156</v>
      </c>
      <c r="F13" s="230"/>
      <c r="G13" s="230"/>
      <c r="H13" s="230"/>
      <c r="I13" s="230"/>
      <c r="J13" s="230"/>
      <c r="K13" s="230"/>
      <c r="L13" s="231"/>
    </row>
    <row r="14" spans="1:12" ht="36" customHeight="1">
      <c r="A14" s="48"/>
      <c r="B14" s="36"/>
      <c r="C14" s="36"/>
      <c r="D14" s="36"/>
      <c r="E14" s="232" t="s">
        <v>74</v>
      </c>
      <c r="F14" s="233"/>
      <c r="G14" s="233"/>
      <c r="H14" s="233"/>
      <c r="I14" s="233"/>
      <c r="J14" s="233"/>
      <c r="K14" s="233"/>
      <c r="L14" s="234"/>
    </row>
    <row r="15" spans="1:12" ht="36" customHeight="1">
      <c r="A15" s="50"/>
      <c r="B15" s="38"/>
      <c r="C15" s="38"/>
      <c r="D15" s="38"/>
      <c r="E15" s="235" t="s">
        <v>75</v>
      </c>
      <c r="F15" s="236"/>
      <c r="G15" s="236"/>
      <c r="H15" s="236"/>
      <c r="I15" s="236"/>
      <c r="J15" s="236"/>
      <c r="K15" s="236"/>
      <c r="L15" s="237"/>
    </row>
    <row r="16" spans="1:12" ht="13.5">
      <c r="A16" s="224" t="s">
        <v>76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ht="13.5">
      <c r="A17" s="224" t="s">
        <v>77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13.5">
      <c r="A18" s="224" t="s">
        <v>78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ht="13.5">
      <c r="A19" s="224" t="s">
        <v>79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ht="13.5">
      <c r="A20" s="224" t="s">
        <v>80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</row>
    <row r="21" spans="1:12" ht="13.5">
      <c r="A21" s="224" t="s">
        <v>81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</row>
    <row r="22" spans="1:12" ht="13.5">
      <c r="A22" s="224" t="s">
        <v>82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</row>
    <row r="23" spans="1:12" ht="13.5">
      <c r="A23" s="224" t="s">
        <v>83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ht="13.5">
      <c r="A24" s="25"/>
    </row>
  </sheetData>
  <sheetProtection/>
  <mergeCells count="24">
    <mergeCell ref="E1:L1"/>
    <mergeCell ref="E2:L2"/>
    <mergeCell ref="E3:L3"/>
    <mergeCell ref="E4:L4"/>
    <mergeCell ref="E5:L5"/>
    <mergeCell ref="E6:L6"/>
    <mergeCell ref="A17:L17"/>
    <mergeCell ref="A18:L18"/>
    <mergeCell ref="E7:L7"/>
    <mergeCell ref="E8:L8"/>
    <mergeCell ref="E9:L9"/>
    <mergeCell ref="E10:L10"/>
    <mergeCell ref="E11:L11"/>
    <mergeCell ref="E12:L12"/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</mergeCells>
  <printOptions/>
  <pageMargins left="0.75" right="0.75" top="1" bottom="1" header="0.5" footer="0.5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B10">
      <selection activeCell="E21" sqref="E21:J21"/>
    </sheetView>
  </sheetViews>
  <sheetFormatPr defaultColWidth="9.140625" defaultRowHeight="15"/>
  <cols>
    <col min="1" max="12" width="10.7109375" style="0" customWidth="1"/>
  </cols>
  <sheetData>
    <row r="1" spans="1:12" ht="13.5">
      <c r="A1" s="225" t="s">
        <v>84</v>
      </c>
      <c r="B1" s="226"/>
      <c r="C1" s="320"/>
      <c r="D1" s="321" t="s">
        <v>69</v>
      </c>
      <c r="E1" s="321"/>
      <c r="F1" s="321"/>
      <c r="G1" s="321"/>
      <c r="H1" s="321"/>
      <c r="I1" s="321"/>
      <c r="J1" s="321"/>
      <c r="K1" s="321"/>
      <c r="L1" s="62"/>
    </row>
    <row r="2" spans="1:12" ht="13.5">
      <c r="A2" s="48"/>
      <c r="B2" s="36"/>
      <c r="C2" s="36"/>
      <c r="D2" s="291" t="s">
        <v>85</v>
      </c>
      <c r="E2" s="291"/>
      <c r="F2" s="291"/>
      <c r="G2" s="291"/>
      <c r="H2" s="39" t="s">
        <v>18</v>
      </c>
      <c r="I2" s="322" t="s">
        <v>86</v>
      </c>
      <c r="J2" s="322"/>
      <c r="K2" s="57"/>
      <c r="L2" s="33"/>
    </row>
    <row r="3" spans="1:12" ht="30" customHeight="1">
      <c r="A3" s="48"/>
      <c r="B3" s="36"/>
      <c r="C3" s="36"/>
      <c r="D3" s="323" t="s">
        <v>87</v>
      </c>
      <c r="E3" s="324"/>
      <c r="F3" s="324"/>
      <c r="G3" s="325"/>
      <c r="H3" s="67">
        <v>55</v>
      </c>
      <c r="I3" s="319"/>
      <c r="J3" s="319"/>
      <c r="K3" s="57" t="s">
        <v>18</v>
      </c>
      <c r="L3" s="35"/>
    </row>
    <row r="4" spans="1:12" ht="30" customHeight="1">
      <c r="A4" s="48"/>
      <c r="B4" s="36"/>
      <c r="C4" s="36"/>
      <c r="D4" s="318" t="s">
        <v>88</v>
      </c>
      <c r="E4" s="318"/>
      <c r="F4" s="318"/>
      <c r="G4" s="318"/>
      <c r="H4" s="67">
        <v>85</v>
      </c>
      <c r="I4" s="319"/>
      <c r="J4" s="319"/>
      <c r="K4" s="68" t="s">
        <v>18</v>
      </c>
      <c r="L4" s="35"/>
    </row>
    <row r="5" spans="1:12" ht="30" customHeight="1">
      <c r="A5" s="48"/>
      <c r="B5" s="36"/>
      <c r="C5" s="36"/>
      <c r="D5" s="318" t="s">
        <v>89</v>
      </c>
      <c r="E5" s="318"/>
      <c r="F5" s="318"/>
      <c r="G5" s="318"/>
      <c r="H5" s="114">
        <f>H4+H3</f>
        <v>140</v>
      </c>
      <c r="I5" s="319">
        <f>I4+I3</f>
        <v>0</v>
      </c>
      <c r="J5" s="319"/>
      <c r="K5" s="68" t="s">
        <v>90</v>
      </c>
      <c r="L5" s="35"/>
    </row>
    <row r="6" spans="1:12" ht="13.5">
      <c r="A6" s="48"/>
      <c r="B6" s="36"/>
      <c r="C6" s="36"/>
      <c r="D6" s="291" t="s">
        <v>91</v>
      </c>
      <c r="E6" s="291"/>
      <c r="F6" s="291"/>
      <c r="G6" s="291"/>
      <c r="H6" s="40" t="s">
        <v>92</v>
      </c>
      <c r="I6" s="37"/>
      <c r="J6" s="37"/>
      <c r="K6" s="36"/>
      <c r="L6" s="35"/>
    </row>
    <row r="7" spans="1:12" ht="13.5">
      <c r="A7" s="48"/>
      <c r="B7" s="36"/>
      <c r="C7" s="36"/>
      <c r="D7" s="312" t="s">
        <v>61</v>
      </c>
      <c r="E7" s="312"/>
      <c r="F7" s="312"/>
      <c r="G7" s="312"/>
      <c r="H7" s="40">
        <f>'pag. 3'!F9</f>
        <v>550</v>
      </c>
      <c r="I7" s="37"/>
      <c r="J7" s="37"/>
      <c r="K7" s="37"/>
      <c r="L7" s="35"/>
    </row>
    <row r="8" spans="1:12" ht="13.5">
      <c r="A8" s="48"/>
      <c r="B8" s="36"/>
      <c r="C8" s="36"/>
      <c r="D8" s="312" t="s">
        <v>62</v>
      </c>
      <c r="E8" s="312"/>
      <c r="F8" s="312"/>
      <c r="G8" s="312"/>
      <c r="H8" s="40">
        <f>'pag. 3'!F10</f>
        <v>0</v>
      </c>
      <c r="I8" s="37"/>
      <c r="J8" s="37"/>
      <c r="K8" s="37"/>
      <c r="L8" s="35"/>
    </row>
    <row r="9" spans="1:12" ht="13.5">
      <c r="A9" s="48"/>
      <c r="B9" s="36"/>
      <c r="C9" s="36"/>
      <c r="D9" s="312" t="s">
        <v>63</v>
      </c>
      <c r="E9" s="312"/>
      <c r="F9" s="312"/>
      <c r="G9" s="312"/>
      <c r="H9" s="40">
        <f>'pag. 3'!F11</f>
        <v>0</v>
      </c>
      <c r="I9" s="37"/>
      <c r="J9" s="37"/>
      <c r="K9" s="37"/>
      <c r="L9" s="35"/>
    </row>
    <row r="10" spans="1:12" ht="13.5">
      <c r="A10" s="48"/>
      <c r="B10" s="36"/>
      <c r="C10" s="36"/>
      <c r="D10" s="313" t="s">
        <v>64</v>
      </c>
      <c r="E10" s="314"/>
      <c r="F10" s="314"/>
      <c r="G10" s="315"/>
      <c r="H10" s="40">
        <f>'pag. 3'!F12</f>
        <v>0</v>
      </c>
      <c r="I10" s="37"/>
      <c r="J10" s="37"/>
      <c r="K10" s="37"/>
      <c r="L10" s="35"/>
    </row>
    <row r="11" spans="1:12" ht="13.5">
      <c r="A11" s="48"/>
      <c r="B11" s="36"/>
      <c r="C11" s="36"/>
      <c r="D11" s="291" t="s">
        <v>93</v>
      </c>
      <c r="E11" s="291"/>
      <c r="F11" s="291"/>
      <c r="G11" s="291"/>
      <c r="H11" s="69"/>
      <c r="I11" s="42"/>
      <c r="J11" s="42"/>
      <c r="K11" s="70"/>
      <c r="L11" s="35"/>
    </row>
    <row r="12" spans="1:12" ht="30" customHeight="1">
      <c r="A12" s="48"/>
      <c r="B12" s="36"/>
      <c r="C12" s="36"/>
      <c r="D12" s="316" t="s">
        <v>94</v>
      </c>
      <c r="E12" s="233"/>
      <c r="F12" s="233"/>
      <c r="G12" s="233"/>
      <c r="H12" s="317">
        <v>137000</v>
      </c>
      <c r="I12" s="317"/>
      <c r="J12" s="71" t="s">
        <v>95</v>
      </c>
      <c r="K12" s="72"/>
      <c r="L12" s="35"/>
    </row>
    <row r="13" spans="1:12" ht="30" customHeight="1">
      <c r="A13" s="48"/>
      <c r="B13" s="36"/>
      <c r="C13" s="36"/>
      <c r="D13" s="292" t="s">
        <v>96</v>
      </c>
      <c r="E13" s="293"/>
      <c r="F13" s="293"/>
      <c r="G13" s="293"/>
      <c r="H13" s="294" t="s">
        <v>176</v>
      </c>
      <c r="I13" s="295"/>
      <c r="J13" s="73" t="s">
        <v>97</v>
      </c>
      <c r="K13" s="124" t="s">
        <v>178</v>
      </c>
      <c r="L13" s="35"/>
    </row>
    <row r="14" spans="1:12" ht="30" customHeight="1">
      <c r="A14" s="48"/>
      <c r="B14" s="36"/>
      <c r="C14" s="36"/>
      <c r="D14" s="292" t="s">
        <v>98</v>
      </c>
      <c r="E14" s="293"/>
      <c r="F14" s="293"/>
      <c r="G14" s="293"/>
      <c r="H14" s="294" t="s">
        <v>177</v>
      </c>
      <c r="I14" s="295"/>
      <c r="J14" s="73" t="s">
        <v>97</v>
      </c>
      <c r="K14" s="124" t="s">
        <v>179</v>
      </c>
      <c r="L14" s="35"/>
    </row>
    <row r="15" spans="1:12" ht="13.5">
      <c r="A15" s="48"/>
      <c r="B15" s="36"/>
      <c r="C15" s="36"/>
      <c r="D15" s="305" t="s">
        <v>99</v>
      </c>
      <c r="E15" s="306"/>
      <c r="F15" s="306"/>
      <c r="G15" s="306"/>
      <c r="H15" s="307"/>
      <c r="I15" s="307"/>
      <c r="J15" s="307"/>
      <c r="K15" s="308"/>
      <c r="L15" s="35"/>
    </row>
    <row r="16" spans="1:12" ht="13.5">
      <c r="A16" s="48"/>
      <c r="B16" s="36"/>
      <c r="C16" s="36"/>
      <c r="D16" s="309"/>
      <c r="E16" s="310"/>
      <c r="F16" s="310"/>
      <c r="G16" s="310"/>
      <c r="H16" s="293"/>
      <c r="I16" s="293"/>
      <c r="J16" s="293"/>
      <c r="K16" s="311"/>
      <c r="L16" s="35"/>
    </row>
    <row r="17" spans="1:12" ht="15">
      <c r="A17" s="48"/>
      <c r="B17" s="36"/>
      <c r="C17" s="36"/>
      <c r="D17" s="302"/>
      <c r="E17" s="296" t="s">
        <v>100</v>
      </c>
      <c r="F17" s="297"/>
      <c r="G17" s="298"/>
      <c r="H17" s="299" t="s">
        <v>101</v>
      </c>
      <c r="I17" s="300"/>
      <c r="J17" s="301"/>
      <c r="K17" s="68"/>
      <c r="L17" s="35"/>
    </row>
    <row r="18" spans="1:12" ht="15">
      <c r="A18" s="48"/>
      <c r="B18" s="36"/>
      <c r="C18" s="36"/>
      <c r="D18" s="303"/>
      <c r="E18" s="287" t="s">
        <v>102</v>
      </c>
      <c r="F18" s="288"/>
      <c r="G18" s="289"/>
      <c r="H18" s="287"/>
      <c r="I18" s="288"/>
      <c r="J18" s="289"/>
      <c r="K18" s="68" t="s">
        <v>57</v>
      </c>
      <c r="L18" s="35"/>
    </row>
    <row r="19" spans="1:12" ht="15">
      <c r="A19" s="48"/>
      <c r="B19" s="36"/>
      <c r="C19" s="36"/>
      <c r="D19" s="303"/>
      <c r="E19" s="287" t="s">
        <v>103</v>
      </c>
      <c r="F19" s="288"/>
      <c r="G19" s="289"/>
      <c r="H19" s="287"/>
      <c r="I19" s="288"/>
      <c r="J19" s="289"/>
      <c r="K19" s="68" t="s">
        <v>57</v>
      </c>
      <c r="L19" s="35"/>
    </row>
    <row r="20" spans="1:12" ht="15">
      <c r="A20" s="48"/>
      <c r="B20" s="36"/>
      <c r="C20" s="36"/>
      <c r="D20" s="304"/>
      <c r="E20" s="287" t="s">
        <v>104</v>
      </c>
      <c r="F20" s="288"/>
      <c r="G20" s="289"/>
      <c r="H20" s="287"/>
      <c r="I20" s="288"/>
      <c r="J20" s="289"/>
      <c r="K20" s="68" t="s">
        <v>57</v>
      </c>
      <c r="L20" s="35"/>
    </row>
    <row r="21" spans="1:12" ht="30" customHeight="1">
      <c r="A21" s="48"/>
      <c r="B21" s="36"/>
      <c r="C21" s="36"/>
      <c r="D21" s="39"/>
      <c r="E21" s="290" t="s">
        <v>182</v>
      </c>
      <c r="F21" s="288"/>
      <c r="G21" s="288"/>
      <c r="H21" s="288"/>
      <c r="I21" s="288"/>
      <c r="J21" s="289"/>
      <c r="K21" s="68"/>
      <c r="L21" s="35"/>
    </row>
    <row r="22" spans="1:12" ht="15" customHeight="1">
      <c r="A22" s="48"/>
      <c r="B22" s="36"/>
      <c r="C22" s="36"/>
      <c r="D22" s="291" t="s">
        <v>105</v>
      </c>
      <c r="E22" s="291"/>
      <c r="F22" s="291"/>
      <c r="G22" s="291"/>
      <c r="H22" s="74"/>
      <c r="I22" s="43"/>
      <c r="J22" s="43"/>
      <c r="K22" s="44"/>
      <c r="L22" s="35"/>
    </row>
    <row r="23" spans="1:12" ht="13.5">
      <c r="A23" s="48"/>
      <c r="B23" s="36"/>
      <c r="C23" s="36"/>
      <c r="D23" s="276" t="s">
        <v>106</v>
      </c>
      <c r="E23" s="277"/>
      <c r="F23" s="277"/>
      <c r="G23" s="277"/>
      <c r="H23" s="278" t="s">
        <v>164</v>
      </c>
      <c r="I23" s="279"/>
      <c r="J23" s="279"/>
      <c r="K23" s="280"/>
      <c r="L23" s="45"/>
    </row>
    <row r="24" spans="1:12" ht="18" customHeight="1">
      <c r="A24" s="48"/>
      <c r="B24" s="36"/>
      <c r="C24" s="36"/>
      <c r="D24" s="281" t="s">
        <v>107</v>
      </c>
      <c r="E24" s="282"/>
      <c r="F24" s="282"/>
      <c r="G24" s="283"/>
      <c r="H24" s="75">
        <v>16600</v>
      </c>
      <c r="I24" s="76" t="s">
        <v>108</v>
      </c>
      <c r="J24" s="34"/>
      <c r="K24" s="77"/>
      <c r="L24" s="45"/>
    </row>
    <row r="25" spans="1:12" ht="18" customHeight="1">
      <c r="A25" s="48"/>
      <c r="B25" s="36"/>
      <c r="C25" s="36"/>
      <c r="D25" s="284" t="s">
        <v>109</v>
      </c>
      <c r="E25" s="285"/>
      <c r="F25" s="285"/>
      <c r="G25" s="286"/>
      <c r="H25" s="78">
        <v>14300</v>
      </c>
      <c r="I25" s="79" t="s">
        <v>108</v>
      </c>
      <c r="J25" s="34"/>
      <c r="K25" s="77"/>
      <c r="L25" s="35"/>
    </row>
    <row r="26" spans="1:12" ht="18" customHeight="1">
      <c r="A26" s="48"/>
      <c r="B26" s="36"/>
      <c r="C26" s="36"/>
      <c r="D26" s="284" t="s">
        <v>110</v>
      </c>
      <c r="E26" s="285"/>
      <c r="F26" s="285"/>
      <c r="G26" s="286"/>
      <c r="H26" s="78">
        <v>14300</v>
      </c>
      <c r="I26" s="79" t="s">
        <v>108</v>
      </c>
      <c r="J26" s="34"/>
      <c r="K26" s="77"/>
      <c r="L26" s="35"/>
    </row>
    <row r="27" spans="1:12" ht="18" customHeight="1">
      <c r="A27" s="48"/>
      <c r="B27" s="36"/>
      <c r="C27" s="36"/>
      <c r="D27" s="284" t="s">
        <v>111</v>
      </c>
      <c r="E27" s="285"/>
      <c r="F27" s="285"/>
      <c r="G27" s="286"/>
      <c r="H27" s="78">
        <v>2300</v>
      </c>
      <c r="I27" s="79" t="s">
        <v>108</v>
      </c>
      <c r="J27" s="34"/>
      <c r="K27" s="77"/>
      <c r="L27" s="35"/>
    </row>
    <row r="28" spans="1:12" ht="18" customHeight="1">
      <c r="A28" s="48"/>
      <c r="B28" s="36"/>
      <c r="C28" s="36"/>
      <c r="D28" s="269" t="s">
        <v>112</v>
      </c>
      <c r="E28" s="270"/>
      <c r="F28" s="270"/>
      <c r="G28" s="271"/>
      <c r="H28" s="80">
        <v>2300</v>
      </c>
      <c r="I28" s="81" t="s">
        <v>108</v>
      </c>
      <c r="J28" s="46"/>
      <c r="K28" s="82"/>
      <c r="L28" s="35"/>
    </row>
    <row r="29" spans="1:12" ht="13.5">
      <c r="A29" s="48"/>
      <c r="B29" s="36"/>
      <c r="C29" s="36"/>
      <c r="D29" s="272" t="s">
        <v>113</v>
      </c>
      <c r="E29" s="273"/>
      <c r="F29" s="273"/>
      <c r="G29" s="273"/>
      <c r="H29" s="83"/>
      <c r="I29" s="43"/>
      <c r="J29" s="43"/>
      <c r="K29" s="44"/>
      <c r="L29" s="35"/>
    </row>
    <row r="30" spans="1:12" ht="13.5">
      <c r="A30" s="48"/>
      <c r="B30" s="36"/>
      <c r="C30" s="36"/>
      <c r="D30" s="260" t="s">
        <v>114</v>
      </c>
      <c r="E30" s="261"/>
      <c r="F30" s="261"/>
      <c r="G30" s="261"/>
      <c r="H30" s="274" t="s">
        <v>165</v>
      </c>
      <c r="I30" s="261"/>
      <c r="J30" s="261"/>
      <c r="K30" s="275"/>
      <c r="L30" s="35"/>
    </row>
    <row r="31" spans="1:12" ht="13.5">
      <c r="A31" s="48"/>
      <c r="B31" s="36"/>
      <c r="C31" s="36"/>
      <c r="D31" s="260" t="s">
        <v>115</v>
      </c>
      <c r="E31" s="261"/>
      <c r="F31" s="261"/>
      <c r="G31" s="261"/>
      <c r="H31" s="263">
        <v>0</v>
      </c>
      <c r="I31" s="263"/>
      <c r="J31" s="263"/>
      <c r="K31" s="264"/>
      <c r="L31" s="35"/>
    </row>
    <row r="32" spans="1:12" ht="13.5">
      <c r="A32" s="48"/>
      <c r="B32" s="36"/>
      <c r="C32" s="36"/>
      <c r="D32" s="260" t="s">
        <v>116</v>
      </c>
      <c r="E32" s="261"/>
      <c r="F32" s="261"/>
      <c r="G32" s="261"/>
      <c r="H32" s="262" t="s">
        <v>166</v>
      </c>
      <c r="I32" s="263"/>
      <c r="J32" s="263"/>
      <c r="K32" s="264"/>
      <c r="L32" s="35"/>
    </row>
    <row r="33" spans="1:12" ht="13.5">
      <c r="A33" s="50"/>
      <c r="B33" s="38"/>
      <c r="C33" s="38"/>
      <c r="D33" s="265" t="s">
        <v>117</v>
      </c>
      <c r="E33" s="266"/>
      <c r="F33" s="266"/>
      <c r="G33" s="266"/>
      <c r="H33" s="267" t="s">
        <v>167</v>
      </c>
      <c r="I33" s="266"/>
      <c r="J33" s="266"/>
      <c r="K33" s="268"/>
      <c r="L33" s="47"/>
    </row>
    <row r="34" ht="13.5">
      <c r="A34" s="31" t="s">
        <v>118</v>
      </c>
    </row>
    <row r="35" ht="13.5">
      <c r="A35" s="31" t="s">
        <v>119</v>
      </c>
    </row>
  </sheetData>
  <sheetProtection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workbookViewId="0" topLeftCell="A1">
      <selection activeCell="N4" sqref="N4:N18"/>
    </sheetView>
  </sheetViews>
  <sheetFormatPr defaultColWidth="9.140625" defaultRowHeight="15"/>
  <cols>
    <col min="1" max="12" width="10.8515625" style="0" customWidth="1"/>
    <col min="13" max="13" width="9.140625" style="0" customWidth="1"/>
    <col min="14" max="14" width="9.28125" style="0" bestFit="1" customWidth="1"/>
  </cols>
  <sheetData>
    <row r="1" spans="1:12" ht="13.5">
      <c r="A1" s="18"/>
      <c r="B1" s="19"/>
      <c r="C1" s="19"/>
      <c r="D1" s="13"/>
      <c r="E1" s="13"/>
      <c r="F1" s="13"/>
      <c r="G1" s="13"/>
      <c r="H1" s="13"/>
      <c r="I1" s="13"/>
      <c r="J1" s="13"/>
      <c r="K1" s="22"/>
      <c r="L1" s="26"/>
    </row>
    <row r="2" spans="1:12" ht="18" customHeight="1">
      <c r="A2" s="369" t="s">
        <v>120</v>
      </c>
      <c r="B2" s="370"/>
      <c r="C2" s="371"/>
      <c r="D2" s="299" t="s">
        <v>69</v>
      </c>
      <c r="E2" s="300"/>
      <c r="F2" s="300"/>
      <c r="G2" s="300"/>
      <c r="H2" s="300"/>
      <c r="I2" s="301"/>
      <c r="J2" s="84"/>
      <c r="K2" s="85"/>
      <c r="L2" s="33"/>
    </row>
    <row r="3" spans="1:12" ht="18" customHeight="1">
      <c r="A3" s="14"/>
      <c r="B3" s="9"/>
      <c r="C3" s="9"/>
      <c r="D3" s="365" t="s">
        <v>172</v>
      </c>
      <c r="E3" s="366"/>
      <c r="F3" s="366"/>
      <c r="G3" s="366"/>
      <c r="H3" s="367"/>
      <c r="I3" s="368"/>
      <c r="J3" s="121">
        <v>1109000</v>
      </c>
      <c r="K3" s="122" t="s">
        <v>95</v>
      </c>
      <c r="L3" s="55"/>
    </row>
    <row r="4" spans="1:12" ht="18" customHeight="1">
      <c r="A4" s="14"/>
      <c r="B4" s="9"/>
      <c r="C4" s="9"/>
      <c r="D4" s="316"/>
      <c r="E4" s="233"/>
      <c r="F4" s="233"/>
      <c r="G4" s="233"/>
      <c r="H4" s="356"/>
      <c r="I4" s="357"/>
      <c r="J4" s="117"/>
      <c r="K4" s="86" t="s">
        <v>95</v>
      </c>
      <c r="L4" s="10"/>
    </row>
    <row r="5" spans="1:12" ht="18" customHeight="1">
      <c r="A5" s="14"/>
      <c r="B5" s="9"/>
      <c r="C5" s="9"/>
      <c r="D5" s="316" t="s">
        <v>122</v>
      </c>
      <c r="E5" s="233"/>
      <c r="F5" s="233"/>
      <c r="G5" s="233"/>
      <c r="H5" s="356"/>
      <c r="I5" s="357"/>
      <c r="J5" s="117"/>
      <c r="K5" s="86" t="s">
        <v>95</v>
      </c>
      <c r="L5" s="10"/>
    </row>
    <row r="6" spans="1:12" ht="18" customHeight="1">
      <c r="A6" s="14"/>
      <c r="B6" s="9"/>
      <c r="C6" s="9"/>
      <c r="D6" s="316" t="s">
        <v>123</v>
      </c>
      <c r="E6" s="233"/>
      <c r="F6" s="233"/>
      <c r="G6" s="233"/>
      <c r="H6" s="356"/>
      <c r="I6" s="357"/>
      <c r="J6" s="117">
        <v>281546</v>
      </c>
      <c r="K6" s="86" t="s">
        <v>95</v>
      </c>
      <c r="L6" s="10"/>
    </row>
    <row r="7" spans="1:12" ht="18" customHeight="1">
      <c r="A7" s="14"/>
      <c r="B7" s="9"/>
      <c r="C7" s="9"/>
      <c r="D7" s="358" t="s">
        <v>173</v>
      </c>
      <c r="E7" s="233"/>
      <c r="F7" s="233"/>
      <c r="G7" s="233"/>
      <c r="H7" s="356"/>
      <c r="I7" s="357"/>
      <c r="J7" s="117">
        <v>137000</v>
      </c>
      <c r="K7" s="86" t="s">
        <v>95</v>
      </c>
      <c r="L7" s="10"/>
    </row>
    <row r="8" spans="1:12" ht="18" customHeight="1">
      <c r="A8" s="14"/>
      <c r="B8" s="9"/>
      <c r="C8" s="9"/>
      <c r="D8" s="316" t="s">
        <v>124</v>
      </c>
      <c r="E8" s="233"/>
      <c r="F8" s="233"/>
      <c r="G8" s="233"/>
      <c r="H8" s="356"/>
      <c r="I8" s="357"/>
      <c r="J8" s="117">
        <v>19500</v>
      </c>
      <c r="K8" s="86" t="s">
        <v>95</v>
      </c>
      <c r="L8" s="10"/>
    </row>
    <row r="9" spans="1:12" ht="18" customHeight="1">
      <c r="A9" s="14"/>
      <c r="B9" s="9"/>
      <c r="C9" s="9"/>
      <c r="D9" s="358" t="s">
        <v>171</v>
      </c>
      <c r="E9" s="233"/>
      <c r="F9" s="233"/>
      <c r="G9" s="233"/>
      <c r="H9" s="356"/>
      <c r="I9" s="357"/>
      <c r="J9" s="117">
        <v>72500</v>
      </c>
      <c r="K9" s="86" t="s">
        <v>95</v>
      </c>
      <c r="L9" s="55"/>
    </row>
    <row r="10" spans="1:12" ht="18" customHeight="1">
      <c r="A10" s="14"/>
      <c r="B10" s="9"/>
      <c r="C10" s="9"/>
      <c r="D10" s="316" t="s">
        <v>125</v>
      </c>
      <c r="E10" s="233"/>
      <c r="F10" s="233"/>
      <c r="G10" s="233"/>
      <c r="H10" s="356"/>
      <c r="I10" s="357"/>
      <c r="J10" s="117"/>
      <c r="K10" s="86" t="s">
        <v>95</v>
      </c>
      <c r="L10" s="55"/>
    </row>
    <row r="11" spans="1:14" ht="18" customHeight="1">
      <c r="A11" s="14"/>
      <c r="B11" s="9"/>
      <c r="C11" s="9"/>
      <c r="D11" s="316" t="s">
        <v>126</v>
      </c>
      <c r="E11" s="233"/>
      <c r="F11" s="233"/>
      <c r="G11" s="233"/>
      <c r="H11" s="356"/>
      <c r="I11" s="357"/>
      <c r="J11" s="117">
        <v>75000</v>
      </c>
      <c r="K11" s="86" t="s">
        <v>95</v>
      </c>
      <c r="L11" s="55"/>
      <c r="N11" s="119"/>
    </row>
    <row r="12" spans="1:12" ht="18" customHeight="1">
      <c r="A12" s="14"/>
      <c r="B12" s="9"/>
      <c r="C12" s="9"/>
      <c r="D12" s="358" t="s">
        <v>174</v>
      </c>
      <c r="E12" s="233"/>
      <c r="F12" s="233"/>
      <c r="G12" s="233"/>
      <c r="H12" s="356"/>
      <c r="I12" s="357"/>
      <c r="J12" s="117">
        <f>J15/15</f>
        <v>140000</v>
      </c>
      <c r="K12" s="86" t="s">
        <v>95</v>
      </c>
      <c r="L12" s="10"/>
    </row>
    <row r="13" spans="1:12" ht="18" customHeight="1">
      <c r="A13" s="14"/>
      <c r="B13" s="9"/>
      <c r="C13" s="9"/>
      <c r="D13" s="365" t="s">
        <v>175</v>
      </c>
      <c r="E13" s="366"/>
      <c r="F13" s="366"/>
      <c r="G13" s="366"/>
      <c r="H13" s="367"/>
      <c r="I13" s="368"/>
      <c r="J13" s="123">
        <f>SUM(J5:J12)</f>
        <v>725546</v>
      </c>
      <c r="K13" s="122" t="s">
        <v>95</v>
      </c>
      <c r="L13" s="10"/>
    </row>
    <row r="14" spans="1:14" ht="18" customHeight="1">
      <c r="A14" s="14"/>
      <c r="B14" s="9"/>
      <c r="C14" s="9"/>
      <c r="D14" s="316"/>
      <c r="E14" s="233"/>
      <c r="F14" s="233"/>
      <c r="G14" s="233"/>
      <c r="H14" s="356"/>
      <c r="I14" s="357"/>
      <c r="J14" s="117"/>
      <c r="K14" s="86" t="s">
        <v>95</v>
      </c>
      <c r="L14" s="10"/>
      <c r="N14" s="119"/>
    </row>
    <row r="15" spans="1:12" ht="13.5">
      <c r="A15" s="20"/>
      <c r="B15" s="21"/>
      <c r="C15" s="21"/>
      <c r="D15" s="316" t="s">
        <v>121</v>
      </c>
      <c r="E15" s="233"/>
      <c r="F15" s="233"/>
      <c r="G15" s="233"/>
      <c r="H15" s="356"/>
      <c r="I15" s="357"/>
      <c r="J15" s="116">
        <v>2100000</v>
      </c>
      <c r="K15" s="120" t="s">
        <v>95</v>
      </c>
      <c r="L15" s="55"/>
    </row>
    <row r="16" spans="1:12" ht="18" customHeight="1">
      <c r="A16" s="14"/>
      <c r="B16" s="9"/>
      <c r="C16" s="9"/>
      <c r="D16" s="358" t="s">
        <v>169</v>
      </c>
      <c r="E16" s="233"/>
      <c r="F16" s="233"/>
      <c r="G16" s="233"/>
      <c r="H16" s="356"/>
      <c r="I16" s="357"/>
      <c r="J16" s="117">
        <v>450000</v>
      </c>
      <c r="K16" s="86" t="s">
        <v>127</v>
      </c>
      <c r="L16" s="55"/>
    </row>
    <row r="17" spans="1:12" ht="15.75" customHeight="1">
      <c r="A17" s="17"/>
      <c r="B17" s="11"/>
      <c r="C17" s="11"/>
      <c r="D17" s="359" t="s">
        <v>128</v>
      </c>
      <c r="E17" s="192"/>
      <c r="F17" s="192"/>
      <c r="G17" s="192"/>
      <c r="H17" s="360"/>
      <c r="I17" s="361"/>
      <c r="J17" s="118">
        <v>7</v>
      </c>
      <c r="K17" s="87" t="s">
        <v>129</v>
      </c>
      <c r="L17" s="56"/>
    </row>
    <row r="18" spans="1:12" ht="18" customHeight="1">
      <c r="A18" s="9"/>
      <c r="B18" s="9"/>
      <c r="C18" s="9"/>
      <c r="D18" s="58"/>
      <c r="E18" s="58"/>
      <c r="F18" s="58"/>
      <c r="G18" s="58"/>
      <c r="H18" s="59"/>
      <c r="I18" s="59"/>
      <c r="J18" s="1"/>
      <c r="K18" s="41"/>
      <c r="L18" s="32"/>
    </row>
    <row r="19" spans="1:14" ht="27" customHeight="1">
      <c r="A19" s="372" t="s">
        <v>130</v>
      </c>
      <c r="B19" s="373"/>
      <c r="C19" s="373"/>
      <c r="D19" s="374" t="s">
        <v>69</v>
      </c>
      <c r="E19" s="375"/>
      <c r="F19" s="375"/>
      <c r="G19" s="375"/>
      <c r="H19" s="375"/>
      <c r="I19" s="376"/>
      <c r="J19" s="362"/>
      <c r="K19" s="363"/>
      <c r="L19" s="364"/>
      <c r="M19" s="64"/>
      <c r="N19" s="1"/>
    </row>
    <row r="20" spans="1:14" ht="27" customHeight="1">
      <c r="A20" s="14"/>
      <c r="B20" s="9"/>
      <c r="C20" s="65"/>
      <c r="D20" s="326" t="s">
        <v>131</v>
      </c>
      <c r="E20" s="327"/>
      <c r="F20" s="327"/>
      <c r="G20" s="327"/>
      <c r="H20" s="327"/>
      <c r="I20" s="328"/>
      <c r="J20" s="335" t="s">
        <v>170</v>
      </c>
      <c r="K20" s="336"/>
      <c r="L20" s="337"/>
      <c r="M20" s="29"/>
      <c r="N20" s="1"/>
    </row>
    <row r="21" spans="1:14" ht="27" customHeight="1">
      <c r="A21" s="14"/>
      <c r="B21" s="9"/>
      <c r="C21" s="65"/>
      <c r="D21" s="329"/>
      <c r="E21" s="330"/>
      <c r="F21" s="330"/>
      <c r="G21" s="330"/>
      <c r="H21" s="330"/>
      <c r="I21" s="331"/>
      <c r="J21" s="338"/>
      <c r="K21" s="339"/>
      <c r="L21" s="340"/>
      <c r="M21" s="29"/>
      <c r="N21" s="1"/>
    </row>
    <row r="22" spans="1:14" ht="27" customHeight="1">
      <c r="A22" s="14"/>
      <c r="B22" s="9"/>
      <c r="C22" s="65"/>
      <c r="D22" s="332"/>
      <c r="E22" s="333"/>
      <c r="F22" s="333"/>
      <c r="G22" s="333"/>
      <c r="H22" s="333"/>
      <c r="I22" s="334"/>
      <c r="J22" s="341"/>
      <c r="K22" s="342"/>
      <c r="L22" s="343"/>
      <c r="M22" s="29"/>
      <c r="N22" s="1"/>
    </row>
    <row r="23" spans="1:14" ht="27" customHeight="1">
      <c r="A23" s="14"/>
      <c r="B23" s="9"/>
      <c r="C23" s="65"/>
      <c r="D23" s="326" t="s">
        <v>132</v>
      </c>
      <c r="E23" s="327"/>
      <c r="F23" s="327"/>
      <c r="G23" s="327"/>
      <c r="H23" s="327"/>
      <c r="I23" s="328"/>
      <c r="J23" s="347" t="s">
        <v>168</v>
      </c>
      <c r="K23" s="348"/>
      <c r="L23" s="349"/>
      <c r="M23" s="63"/>
      <c r="N23" s="1"/>
    </row>
    <row r="24" spans="1:14" ht="27" customHeight="1">
      <c r="A24" s="14"/>
      <c r="B24" s="9"/>
      <c r="C24" s="65"/>
      <c r="D24" s="329"/>
      <c r="E24" s="330"/>
      <c r="F24" s="330"/>
      <c r="G24" s="330"/>
      <c r="H24" s="330"/>
      <c r="I24" s="331"/>
      <c r="J24" s="350"/>
      <c r="K24" s="351"/>
      <c r="L24" s="352"/>
      <c r="M24" s="63"/>
      <c r="N24" s="1"/>
    </row>
    <row r="25" spans="1:14" ht="27" customHeight="1">
      <c r="A25" s="17"/>
      <c r="B25" s="11"/>
      <c r="C25" s="66"/>
      <c r="D25" s="344"/>
      <c r="E25" s="345"/>
      <c r="F25" s="345"/>
      <c r="G25" s="345"/>
      <c r="H25" s="345"/>
      <c r="I25" s="346"/>
      <c r="J25" s="353"/>
      <c r="K25" s="354"/>
      <c r="L25" s="355"/>
      <c r="M25" s="63"/>
      <c r="N25" s="1"/>
    </row>
    <row r="26" ht="13.5">
      <c r="A26" s="31" t="s">
        <v>133</v>
      </c>
    </row>
    <row r="27" ht="13.5">
      <c r="A27" s="9" t="s">
        <v>134</v>
      </c>
    </row>
    <row r="28" ht="13.5">
      <c r="A28" s="31" t="s">
        <v>135</v>
      </c>
    </row>
    <row r="29" ht="13.5">
      <c r="A29" s="31" t="s">
        <v>136</v>
      </c>
    </row>
  </sheetData>
  <sheetProtection/>
  <mergeCells count="24">
    <mergeCell ref="A2:C2"/>
    <mergeCell ref="D2:I2"/>
    <mergeCell ref="D3:I3"/>
    <mergeCell ref="D4:I4"/>
    <mergeCell ref="A19:C19"/>
    <mergeCell ref="D19:I19"/>
    <mergeCell ref="J19:L19"/>
    <mergeCell ref="D13:I13"/>
    <mergeCell ref="D5:I5"/>
    <mergeCell ref="D6:I6"/>
    <mergeCell ref="D8:I8"/>
    <mergeCell ref="D9:I9"/>
    <mergeCell ref="D10:I10"/>
    <mergeCell ref="D7:I7"/>
    <mergeCell ref="D20:I22"/>
    <mergeCell ref="J20:L22"/>
    <mergeCell ref="D23:I25"/>
    <mergeCell ref="J23:L25"/>
    <mergeCell ref="D11:I11"/>
    <mergeCell ref="D16:I16"/>
    <mergeCell ref="D17:I17"/>
    <mergeCell ref="D12:I12"/>
    <mergeCell ref="D14:I14"/>
    <mergeCell ref="D15:I1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tabSelected="1" workbookViewId="0" topLeftCell="A1">
      <selection activeCell="A1" sqref="A1:D10"/>
    </sheetView>
  </sheetViews>
  <sheetFormatPr defaultColWidth="9.140625" defaultRowHeight="15"/>
  <cols>
    <col min="1" max="3" width="10.7109375" style="0" customWidth="1"/>
    <col min="4" max="4" width="114.28125" style="0" customWidth="1"/>
  </cols>
  <sheetData>
    <row r="1" ht="15" thickBot="1"/>
    <row r="2" spans="1:4" ht="15" customHeight="1" thickBot="1">
      <c r="A2" s="225" t="s">
        <v>137</v>
      </c>
      <c r="B2" s="225"/>
      <c r="C2" s="320"/>
      <c r="D2" s="115" t="s">
        <v>138</v>
      </c>
    </row>
    <row r="3" spans="1:4" ht="28.5" thickBot="1">
      <c r="A3" s="225"/>
      <c r="B3" s="225"/>
      <c r="C3" s="379"/>
      <c r="D3" s="125" t="s">
        <v>180</v>
      </c>
    </row>
    <row r="4" spans="1:4" ht="15" customHeight="1" thickBot="1">
      <c r="A4" s="225" t="s">
        <v>139</v>
      </c>
      <c r="B4" s="225"/>
      <c r="C4" s="320"/>
      <c r="D4" s="126"/>
    </row>
    <row r="5" spans="1:4" ht="84.75" thickBot="1">
      <c r="A5" s="127"/>
      <c r="B5" s="128"/>
      <c r="C5" s="128"/>
      <c r="D5" s="129" t="s">
        <v>181</v>
      </c>
    </row>
    <row r="6" spans="1:4" ht="15" customHeight="1">
      <c r="A6" s="224" t="s">
        <v>140</v>
      </c>
      <c r="B6" s="224"/>
      <c r="C6" s="224"/>
      <c r="D6" s="224"/>
    </row>
    <row r="7" spans="1:4" ht="13.5">
      <c r="A7" s="224"/>
      <c r="B7" s="224"/>
      <c r="C7" s="224"/>
      <c r="D7" s="224"/>
    </row>
    <row r="8" spans="1:4" ht="13.5">
      <c r="A8" s="224"/>
      <c r="B8" s="224"/>
      <c r="C8" s="224"/>
      <c r="D8" s="224"/>
    </row>
    <row r="9" spans="1:4" ht="15" customHeight="1">
      <c r="A9" s="377" t="s">
        <v>141</v>
      </c>
      <c r="B9" s="377"/>
      <c r="C9" s="377"/>
      <c r="D9" s="377"/>
    </row>
    <row r="10" spans="1:4" ht="13.5">
      <c r="A10" s="378"/>
      <c r="B10" s="378"/>
      <c r="C10" s="378"/>
      <c r="D10" s="378"/>
    </row>
  </sheetData>
  <sheetProtection/>
  <mergeCells count="4">
    <mergeCell ref="A9:D10"/>
    <mergeCell ref="A6:D8"/>
    <mergeCell ref="A2:C3"/>
    <mergeCell ref="A4:C4"/>
  </mergeCells>
  <printOptions/>
  <pageMargins left="0.7500000000000001" right="0.7500000000000001" top="1" bottom="1" header="0.5" footer="0.5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Sandro Liberatori</cp:lastModifiedBy>
  <cp:lastPrinted>2019-04-10T14:44:37Z</cp:lastPrinted>
  <dcterms:created xsi:type="dcterms:W3CDTF">2006-09-16T00:00:00Z</dcterms:created>
  <dcterms:modified xsi:type="dcterms:W3CDTF">2019-04-10T14:44:47Z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